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4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cwilliams\Documents\US380\Cost Estimates\ROW Spreadsheets\2019 Public Meetings\Impacts\"/>
    </mc:Choice>
  </mc:AlternateContent>
  <xr:revisionPtr revIDLastSave="0" documentId="13_ncr:1_{ACA8B5B3-F0ED-4929-BF51-A1AAFA136131}" xr6:coauthVersionLast="43" xr6:coauthVersionMax="43" xr10:uidLastSave="{00000000-0000-0000-0000-000000000000}"/>
  <bookViews>
    <workbookView xWindow="3075" yWindow="2610" windowWidth="21600" windowHeight="11385" xr2:uid="{00000000-000D-0000-FFFF-FFFF00000000}"/>
  </bookViews>
  <sheets>
    <sheet name="Red_FM_1827_to_CR_559" sheetId="1" r:id="rId1"/>
  </sheets>
  <definedNames>
    <definedName name="_xlnm._FilterDatabase" localSheetId="0" hidden="1">Red_FM_1827_to_CR_559!$A$1:$EE$46</definedName>
    <definedName name="_xlnm.Database">Red_FM_1827_to_CR_559!$A$1:$DU$45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C2" i="1" l="1"/>
  <c r="EB2" i="1"/>
  <c r="EA2" i="1"/>
  <c r="DV5" i="1" l="1"/>
  <c r="DW5" i="1"/>
  <c r="DX5" i="1"/>
  <c r="DV6" i="1"/>
  <c r="DW6" i="1"/>
  <c r="DX6" i="1" s="1"/>
  <c r="DV7" i="1"/>
  <c r="DW7" i="1"/>
  <c r="DV8" i="1"/>
  <c r="DW8" i="1"/>
  <c r="DX8" i="1" s="1"/>
  <c r="DV9" i="1"/>
  <c r="DW9" i="1"/>
  <c r="DX9" i="1" s="1"/>
  <c r="EB9" i="1" s="1"/>
  <c r="DV10" i="1"/>
  <c r="DW10" i="1"/>
  <c r="DX10" i="1" s="1"/>
  <c r="DV11" i="1"/>
  <c r="DW11" i="1"/>
  <c r="DX11" i="1" s="1"/>
  <c r="DV12" i="1"/>
  <c r="DW12" i="1"/>
  <c r="DX12" i="1" s="1"/>
  <c r="DV13" i="1"/>
  <c r="DW13" i="1"/>
  <c r="DX13" i="1" s="1"/>
  <c r="DV14" i="1"/>
  <c r="DW14" i="1"/>
  <c r="DV15" i="1"/>
  <c r="DW15" i="1"/>
  <c r="DX15" i="1"/>
  <c r="DV16" i="1"/>
  <c r="DW16" i="1"/>
  <c r="DX16" i="1" s="1"/>
  <c r="DV17" i="1"/>
  <c r="DW17" i="1"/>
  <c r="DX17" i="1" s="1"/>
  <c r="DV18" i="1"/>
  <c r="DW18" i="1"/>
  <c r="DV19" i="1"/>
  <c r="DW19" i="1"/>
  <c r="DX19" i="1" s="1"/>
  <c r="DV20" i="1"/>
  <c r="DW20" i="1"/>
  <c r="DX20" i="1" s="1"/>
  <c r="DV21" i="1"/>
  <c r="DW21" i="1"/>
  <c r="DX21" i="1" s="1"/>
  <c r="DV22" i="1"/>
  <c r="DW22" i="1"/>
  <c r="DV23" i="1"/>
  <c r="DW23" i="1"/>
  <c r="DX23" i="1" s="1"/>
  <c r="DV24" i="1"/>
  <c r="DW24" i="1"/>
  <c r="DX24" i="1" s="1"/>
  <c r="DV25" i="1"/>
  <c r="DW25" i="1"/>
  <c r="DX25" i="1" s="1"/>
  <c r="DV26" i="1"/>
  <c r="DW26" i="1"/>
  <c r="DV27" i="1"/>
  <c r="DW27" i="1"/>
  <c r="DX27" i="1" s="1"/>
  <c r="DV28" i="1"/>
  <c r="DW28" i="1"/>
  <c r="DX28" i="1" s="1"/>
  <c r="DV29" i="1"/>
  <c r="DW29" i="1"/>
  <c r="DX29" i="1" s="1"/>
  <c r="DV30" i="1"/>
  <c r="DW30" i="1"/>
  <c r="DV31" i="1"/>
  <c r="DW31" i="1"/>
  <c r="DX31" i="1" s="1"/>
  <c r="DV32" i="1"/>
  <c r="DW32" i="1"/>
  <c r="DX32" i="1" s="1"/>
  <c r="DV33" i="1"/>
  <c r="DW33" i="1"/>
  <c r="DX33" i="1" s="1"/>
  <c r="DV34" i="1"/>
  <c r="DW34" i="1"/>
  <c r="DV35" i="1"/>
  <c r="DW35" i="1"/>
  <c r="DX35" i="1"/>
  <c r="DV36" i="1"/>
  <c r="DW36" i="1"/>
  <c r="DX36" i="1" s="1"/>
  <c r="DV37" i="1"/>
  <c r="DW37" i="1"/>
  <c r="DX37" i="1" s="1"/>
  <c r="DV38" i="1"/>
  <c r="DW38" i="1"/>
  <c r="DV39" i="1"/>
  <c r="DW39" i="1"/>
  <c r="DX39" i="1"/>
  <c r="DV40" i="1"/>
  <c r="DW40" i="1"/>
  <c r="DX40" i="1" s="1"/>
  <c r="DV41" i="1"/>
  <c r="DW41" i="1"/>
  <c r="DX41" i="1" s="1"/>
  <c r="DV42" i="1"/>
  <c r="DW42" i="1"/>
  <c r="DV43" i="1"/>
  <c r="DW43" i="1"/>
  <c r="DX43" i="1" s="1"/>
  <c r="DV44" i="1"/>
  <c r="DW44" i="1"/>
  <c r="DX44" i="1" s="1"/>
  <c r="DV45" i="1"/>
  <c r="DW45" i="1"/>
  <c r="DX45" i="1" s="1"/>
  <c r="DV3" i="1"/>
  <c r="DW3" i="1"/>
  <c r="DV4" i="1"/>
  <c r="DW4" i="1"/>
  <c r="DX4" i="1" s="1"/>
  <c r="DW2" i="1"/>
  <c r="DV2" i="1"/>
  <c r="D3" i="1"/>
  <c r="E3" i="1"/>
  <c r="DY3" i="1" s="1"/>
  <c r="EA3" i="1" s="1"/>
  <c r="D4" i="1"/>
  <c r="E4" i="1"/>
  <c r="DY4" i="1" s="1"/>
  <c r="D5" i="1"/>
  <c r="E5" i="1"/>
  <c r="DY5" i="1" s="1"/>
  <c r="D6" i="1"/>
  <c r="E6" i="1"/>
  <c r="DY6" i="1" s="1"/>
  <c r="D7" i="1"/>
  <c r="E7" i="1"/>
  <c r="DY7" i="1" s="1"/>
  <c r="EA7" i="1" s="1"/>
  <c r="D8" i="1"/>
  <c r="EC8" i="1" s="1"/>
  <c r="E8" i="1"/>
  <c r="DY8" i="1" s="1"/>
  <c r="D9" i="1"/>
  <c r="EC9" i="1" s="1"/>
  <c r="E9" i="1"/>
  <c r="DY9" i="1" s="1"/>
  <c r="DZ9" i="1" s="1"/>
  <c r="EA9" i="1" s="1"/>
  <c r="D10" i="1"/>
  <c r="E10" i="1"/>
  <c r="DY10" i="1" s="1"/>
  <c r="D11" i="1"/>
  <c r="EC11" i="1" s="1"/>
  <c r="E11" i="1"/>
  <c r="DY11" i="1" s="1"/>
  <c r="DZ11" i="1" s="1"/>
  <c r="EA11" i="1" s="1"/>
  <c r="D12" i="1"/>
  <c r="EC12" i="1" s="1"/>
  <c r="E12" i="1"/>
  <c r="DY12" i="1" s="1"/>
  <c r="D13" i="1"/>
  <c r="E13" i="1"/>
  <c r="DY13" i="1" s="1"/>
  <c r="EA13" i="1" s="1"/>
  <c r="D14" i="1"/>
  <c r="E14" i="1"/>
  <c r="DY14" i="1" s="1"/>
  <c r="D15" i="1"/>
  <c r="E15" i="1"/>
  <c r="DY15" i="1" s="1"/>
  <c r="DZ15" i="1" s="1"/>
  <c r="D16" i="1"/>
  <c r="E16" i="1"/>
  <c r="D17" i="1"/>
  <c r="EC17" i="1" s="1"/>
  <c r="E17" i="1"/>
  <c r="DY17" i="1" s="1"/>
  <c r="D18" i="1"/>
  <c r="E18" i="1"/>
  <c r="D19" i="1"/>
  <c r="E19" i="1"/>
  <c r="DY19" i="1" s="1"/>
  <c r="EA19" i="1" s="1"/>
  <c r="D20" i="1"/>
  <c r="EC20" i="1" s="1"/>
  <c r="E20" i="1"/>
  <c r="D21" i="1"/>
  <c r="EC21" i="1" s="1"/>
  <c r="E21" i="1"/>
  <c r="DY21" i="1" s="1"/>
  <c r="D22" i="1"/>
  <c r="E22" i="1"/>
  <c r="D23" i="1"/>
  <c r="EC23" i="1" s="1"/>
  <c r="E23" i="1"/>
  <c r="DY23" i="1" s="1"/>
  <c r="D24" i="1"/>
  <c r="E24" i="1"/>
  <c r="D25" i="1"/>
  <c r="EC25" i="1" s="1"/>
  <c r="E25" i="1"/>
  <c r="DY25" i="1" s="1"/>
  <c r="D26" i="1"/>
  <c r="E26" i="1"/>
  <c r="DY26" i="1" s="1"/>
  <c r="D27" i="1"/>
  <c r="E27" i="1"/>
  <c r="DY27" i="1" s="1"/>
  <c r="EA27" i="1" s="1"/>
  <c r="D28" i="1"/>
  <c r="E28" i="1"/>
  <c r="DY28" i="1" s="1"/>
  <c r="D29" i="1"/>
  <c r="EC29" i="1" s="1"/>
  <c r="E29" i="1"/>
  <c r="DY29" i="1" s="1"/>
  <c r="D30" i="1"/>
  <c r="E30" i="1"/>
  <c r="DY30" i="1" s="1"/>
  <c r="D31" i="1"/>
  <c r="E31" i="1"/>
  <c r="DY31" i="1" s="1"/>
  <c r="EA31" i="1" s="1"/>
  <c r="D32" i="1"/>
  <c r="E32" i="1"/>
  <c r="D33" i="1"/>
  <c r="EC33" i="1" s="1"/>
  <c r="E33" i="1"/>
  <c r="D34" i="1"/>
  <c r="E34" i="1"/>
  <c r="DY34" i="1" s="1"/>
  <c r="D35" i="1"/>
  <c r="E35" i="1"/>
  <c r="DY35" i="1" s="1"/>
  <c r="EA35" i="1" s="1"/>
  <c r="D36" i="1"/>
  <c r="E36" i="1"/>
  <c r="DY36" i="1" s="1"/>
  <c r="D37" i="1"/>
  <c r="EC37" i="1" s="1"/>
  <c r="E37" i="1"/>
  <c r="D38" i="1"/>
  <c r="E38" i="1"/>
  <c r="D39" i="1"/>
  <c r="E39" i="1"/>
  <c r="DY39" i="1" s="1"/>
  <c r="EA39" i="1" s="1"/>
  <c r="D40" i="1"/>
  <c r="E40" i="1"/>
  <c r="DY40" i="1" s="1"/>
  <c r="D41" i="1"/>
  <c r="EC41" i="1" s="1"/>
  <c r="E41" i="1"/>
  <c r="D42" i="1"/>
  <c r="E42" i="1"/>
  <c r="D43" i="1"/>
  <c r="E43" i="1"/>
  <c r="DY43" i="1" s="1"/>
  <c r="EA43" i="1" s="1"/>
  <c r="D44" i="1"/>
  <c r="E44" i="1"/>
  <c r="DY44" i="1" s="1"/>
  <c r="D45" i="1"/>
  <c r="EC45" i="1" s="1"/>
  <c r="E45" i="1"/>
  <c r="DY45" i="1" s="1"/>
  <c r="E2" i="1"/>
  <c r="DY2" i="1" s="1"/>
  <c r="D2" i="1"/>
  <c r="EC6" i="1" l="1"/>
  <c r="EB10" i="1"/>
  <c r="EC5" i="1"/>
  <c r="EB5" i="1"/>
  <c r="DY32" i="1"/>
  <c r="EA32" i="1" s="1"/>
  <c r="DY24" i="1"/>
  <c r="EA24" i="1" s="1"/>
  <c r="DY20" i="1"/>
  <c r="DZ20" i="1" s="1"/>
  <c r="DY16" i="1"/>
  <c r="EA4" i="1"/>
  <c r="DX3" i="1"/>
  <c r="DZ3" i="1"/>
  <c r="EC36" i="1"/>
  <c r="EC13" i="1"/>
  <c r="EB33" i="1"/>
  <c r="EB17" i="1"/>
  <c r="ED17" i="1" s="1"/>
  <c r="EA44" i="1"/>
  <c r="EA40" i="1"/>
  <c r="EA36" i="1"/>
  <c r="EA28" i="1"/>
  <c r="EA16" i="1"/>
  <c r="EC4" i="1"/>
  <c r="EC32" i="1"/>
  <c r="EB29" i="1"/>
  <c r="EC16" i="1"/>
  <c r="EB13" i="1"/>
  <c r="EC43" i="1"/>
  <c r="EC39" i="1"/>
  <c r="EC35" i="1"/>
  <c r="EC31" i="1"/>
  <c r="EC27" i="1"/>
  <c r="EC19" i="1"/>
  <c r="EC15" i="1"/>
  <c r="EC7" i="1"/>
  <c r="EC3" i="1"/>
  <c r="EB41" i="1"/>
  <c r="ED41" i="1" s="1"/>
  <c r="EE41" i="1" s="1"/>
  <c r="DZ38" i="1"/>
  <c r="EC28" i="1"/>
  <c r="EB25" i="1"/>
  <c r="ED25" i="1" s="1"/>
  <c r="ED9" i="1"/>
  <c r="EE9" i="1" s="1"/>
  <c r="DY42" i="1"/>
  <c r="DY38" i="1"/>
  <c r="DY22" i="1"/>
  <c r="DZ22" i="1" s="1"/>
  <c r="DY18" i="1"/>
  <c r="EB6" i="1"/>
  <c r="ED6" i="1" s="1"/>
  <c r="EC40" i="1"/>
  <c r="EB37" i="1"/>
  <c r="EC24" i="1"/>
  <c r="EB21" i="1"/>
  <c r="DY41" i="1"/>
  <c r="EA41" i="1" s="1"/>
  <c r="DY37" i="1"/>
  <c r="EA37" i="1" s="1"/>
  <c r="DY33" i="1"/>
  <c r="EA33" i="1" s="1"/>
  <c r="EA29" i="1"/>
  <c r="EE29" i="1" s="1"/>
  <c r="EA25" i="1"/>
  <c r="EA21" i="1"/>
  <c r="EB11" i="1"/>
  <c r="ED11" i="1" s="1"/>
  <c r="EE11" i="1" s="1"/>
  <c r="EA42" i="1"/>
  <c r="EA38" i="1"/>
  <c r="EA30" i="1"/>
  <c r="EA22" i="1"/>
  <c r="EA18" i="1"/>
  <c r="EA6" i="1"/>
  <c r="DZ2" i="1"/>
  <c r="ED37" i="1"/>
  <c r="DZ34" i="1"/>
  <c r="EA34" i="1" s="1"/>
  <c r="ED21" i="1"/>
  <c r="EE21" i="1" s="1"/>
  <c r="DZ18" i="1"/>
  <c r="EA5" i="1"/>
  <c r="DZ5" i="1"/>
  <c r="ED33" i="1"/>
  <c r="DZ30" i="1"/>
  <c r="DZ14" i="1"/>
  <c r="EA14" i="1" s="1"/>
  <c r="DZ42" i="1"/>
  <c r="ED29" i="1"/>
  <c r="DZ26" i="1"/>
  <c r="EA26" i="1" s="1"/>
  <c r="ED13" i="1"/>
  <c r="EB43" i="1"/>
  <c r="ED43" i="1" s="1"/>
  <c r="EE43" i="1" s="1"/>
  <c r="EB39" i="1"/>
  <c r="EB27" i="1"/>
  <c r="ED27" i="1" s="1"/>
  <c r="EE27" i="1" s="1"/>
  <c r="EB15" i="1"/>
  <c r="EB45" i="1"/>
  <c r="ED45" i="1" s="1"/>
  <c r="DX42" i="1"/>
  <c r="EB42" i="1" s="1"/>
  <c r="DX38" i="1"/>
  <c r="EB38" i="1" s="1"/>
  <c r="DX34" i="1"/>
  <c r="EB34" i="1" s="1"/>
  <c r="DX30" i="1"/>
  <c r="EB30" i="1" s="1"/>
  <c r="DX26" i="1"/>
  <c r="EB26" i="1" s="1"/>
  <c r="DX22" i="1"/>
  <c r="EB22" i="1" s="1"/>
  <c r="DX18" i="1"/>
  <c r="EB18" i="1" s="1"/>
  <c r="DX14" i="1"/>
  <c r="EB14" i="1" s="1"/>
  <c r="DZ7" i="1"/>
  <c r="EB31" i="1"/>
  <c r="EC44" i="1"/>
  <c r="DZ35" i="1"/>
  <c r="EB3" i="1"/>
  <c r="ED3" i="1" s="1"/>
  <c r="EE3" i="1" s="1"/>
  <c r="EC10" i="1"/>
  <c r="ED10" i="1" s="1"/>
  <c r="EB8" i="1"/>
  <c r="ED8" i="1" s="1"/>
  <c r="DZ39" i="1"/>
  <c r="DZ19" i="1"/>
  <c r="DZ4" i="1"/>
  <c r="EC42" i="1"/>
  <c r="EC38" i="1"/>
  <c r="EC34" i="1"/>
  <c r="EC30" i="1"/>
  <c r="EC26" i="1"/>
  <c r="EC22" i="1"/>
  <c r="EC18" i="1"/>
  <c r="EC14" i="1"/>
  <c r="EB12" i="1"/>
  <c r="ED12" i="1" s="1"/>
  <c r="DZ6" i="1"/>
  <c r="EB19" i="1"/>
  <c r="ED19" i="1" s="1"/>
  <c r="EE19" i="1" s="1"/>
  <c r="EB44" i="1"/>
  <c r="DZ41" i="1"/>
  <c r="EB40" i="1"/>
  <c r="ED40" i="1" s="1"/>
  <c r="EE40" i="1" s="1"/>
  <c r="EB36" i="1"/>
  <c r="ED36" i="1" s="1"/>
  <c r="EE36" i="1" s="1"/>
  <c r="DZ33" i="1"/>
  <c r="EB32" i="1"/>
  <c r="ED32" i="1" s="1"/>
  <c r="DZ29" i="1"/>
  <c r="EB28" i="1"/>
  <c r="DZ25" i="1"/>
  <c r="EB24" i="1"/>
  <c r="ED24" i="1" s="1"/>
  <c r="DZ21" i="1"/>
  <c r="EB20" i="1"/>
  <c r="ED20" i="1" s="1"/>
  <c r="DZ17" i="1"/>
  <c r="EA17" i="1" s="1"/>
  <c r="EB16" i="1"/>
  <c r="DZ13" i="1"/>
  <c r="DZ10" i="1"/>
  <c r="EA10" i="1" s="1"/>
  <c r="EE10" i="1" s="1"/>
  <c r="EB23" i="1"/>
  <c r="ED23" i="1" s="1"/>
  <c r="DZ27" i="1"/>
  <c r="EB4" i="1"/>
  <c r="DZ45" i="1"/>
  <c r="EA45" i="1" s="1"/>
  <c r="EB35" i="1"/>
  <c r="DZ43" i="1"/>
  <c r="DZ31" i="1"/>
  <c r="DZ23" i="1"/>
  <c r="EA23" i="1" s="1"/>
  <c r="EE23" i="1" s="1"/>
  <c r="ED5" i="1"/>
  <c r="DX7" i="1"/>
  <c r="EB7" i="1" s="1"/>
  <c r="ED7" i="1" s="1"/>
  <c r="EE7" i="1" s="1"/>
  <c r="EE37" i="1"/>
  <c r="EE25" i="1"/>
  <c r="EE13" i="1"/>
  <c r="DZ44" i="1"/>
  <c r="DZ40" i="1"/>
  <c r="DZ36" i="1"/>
  <c r="DZ32" i="1"/>
  <c r="DZ28" i="1"/>
  <c r="DZ24" i="1"/>
  <c r="DZ16" i="1"/>
  <c r="DZ12" i="1"/>
  <c r="EA12" i="1" s="1"/>
  <c r="DZ8" i="1"/>
  <c r="EA8" i="1" s="1"/>
  <c r="EE8" i="1" s="1"/>
  <c r="EA15" i="1"/>
  <c r="DX2" i="1"/>
  <c r="EE33" i="1" l="1"/>
  <c r="EA20" i="1"/>
  <c r="ED35" i="1"/>
  <c r="EE35" i="1" s="1"/>
  <c r="EE17" i="1"/>
  <c r="EE45" i="1"/>
  <c r="EE24" i="1"/>
  <c r="ED4" i="1"/>
  <c r="EE4" i="1" s="1"/>
  <c r="DZ37" i="1"/>
  <c r="EE5" i="1"/>
  <c r="ED18" i="1"/>
  <c r="EE18" i="1" s="1"/>
  <c r="EE6" i="1"/>
  <c r="ED28" i="1"/>
  <c r="EE28" i="1" s="1"/>
  <c r="ED44" i="1"/>
  <c r="EE44" i="1" s="1"/>
  <c r="ED22" i="1"/>
  <c r="EE22" i="1" s="1"/>
  <c r="ED15" i="1"/>
  <c r="EE15" i="1" s="1"/>
  <c r="EE12" i="1"/>
  <c r="ED16" i="1"/>
  <c r="EE16" i="1" s="1"/>
  <c r="EE32" i="1"/>
  <c r="ED39" i="1"/>
  <c r="EE39" i="1" s="1"/>
  <c r="EE20" i="1"/>
  <c r="ED31" i="1"/>
  <c r="EE31" i="1" s="1"/>
  <c r="ED26" i="1"/>
  <c r="EE26" i="1" s="1"/>
  <c r="ED30" i="1"/>
  <c r="EE30" i="1" s="1"/>
  <c r="ED2" i="1"/>
  <c r="EE2" i="1" s="1"/>
  <c r="ED34" i="1"/>
  <c r="EE34" i="1" s="1"/>
  <c r="ED38" i="1"/>
  <c r="EE38" i="1" s="1"/>
  <c r="ED42" i="1"/>
  <c r="EE42" i="1" s="1"/>
  <c r="ED14" i="1"/>
  <c r="EE14" i="1" s="1"/>
  <c r="EE46" i="1" l="1"/>
</calcChain>
</file>

<file path=xl/sharedStrings.xml><?xml version="1.0" encoding="utf-8"?>
<sst xmlns="http://schemas.openxmlformats.org/spreadsheetml/2006/main" count="1845" uniqueCount="705">
  <si>
    <t>OID_1</t>
  </si>
  <si>
    <t>Name</t>
  </si>
  <si>
    <t>FolderPath</t>
  </si>
  <si>
    <t>SymbolID</t>
  </si>
  <si>
    <t>AltMode</t>
  </si>
  <si>
    <t>Base</t>
  </si>
  <si>
    <t>Clamped</t>
  </si>
  <si>
    <t>Extruded</t>
  </si>
  <si>
    <t>Snippet</t>
  </si>
  <si>
    <t>PopupInfo</t>
  </si>
  <si>
    <t>Shape_Leng</t>
  </si>
  <si>
    <t>Shape_Area</t>
  </si>
  <si>
    <t>FID_1</t>
  </si>
  <si>
    <t>OBJECTID</t>
  </si>
  <si>
    <t>PROP_ID</t>
  </si>
  <si>
    <t>X_REF</t>
  </si>
  <si>
    <t>M_DATE</t>
  </si>
  <si>
    <t>SHARED_CAD</t>
  </si>
  <si>
    <t>SHARED_PRO</t>
  </si>
  <si>
    <t>DEEDNOTES</t>
  </si>
  <si>
    <t>SHAPE_STAr</t>
  </si>
  <si>
    <t>SHAPE_STLe</t>
  </si>
  <si>
    <t>Shape_ST_1</t>
  </si>
  <si>
    <t>Shape_ST_2</t>
  </si>
  <si>
    <t>created_us</t>
  </si>
  <si>
    <t>created_da</t>
  </si>
  <si>
    <t>last_edite</t>
  </si>
  <si>
    <t>last_edi_1</t>
  </si>
  <si>
    <t>GlobalID</t>
  </si>
  <si>
    <t>prop_id_1</t>
  </si>
  <si>
    <t>geo_id</t>
  </si>
  <si>
    <t>file_as_na</t>
  </si>
  <si>
    <t>confidenti</t>
  </si>
  <si>
    <t>pct_owners</t>
  </si>
  <si>
    <t>dba_name</t>
  </si>
  <si>
    <t>addr_line1</t>
  </si>
  <si>
    <t>addr_line2</t>
  </si>
  <si>
    <t>addr_line3</t>
  </si>
  <si>
    <t>addr_city</t>
  </si>
  <si>
    <t>addr_state</t>
  </si>
  <si>
    <t>addr_zip</t>
  </si>
  <si>
    <t>ml_deliver</t>
  </si>
  <si>
    <t>abs_subdv_</t>
  </si>
  <si>
    <t>abs_subdv1</t>
  </si>
  <si>
    <t>abs_subd_1</t>
  </si>
  <si>
    <t>block</t>
  </si>
  <si>
    <t>tract_or_l</t>
  </si>
  <si>
    <t>legal_desc</t>
  </si>
  <si>
    <t>legal_de_1</t>
  </si>
  <si>
    <t>mapsco</t>
  </si>
  <si>
    <t>udi_parent</t>
  </si>
  <si>
    <t>condo_pct</t>
  </si>
  <si>
    <t>situs_num</t>
  </si>
  <si>
    <t>situs_stre</t>
  </si>
  <si>
    <t>situs_st_1</t>
  </si>
  <si>
    <t>situs_st_2</t>
  </si>
  <si>
    <t>situs_city</t>
  </si>
  <si>
    <t>situs_stat</t>
  </si>
  <si>
    <t>situs_zip</t>
  </si>
  <si>
    <t>situs_disp</t>
  </si>
  <si>
    <t>city</t>
  </si>
  <si>
    <t>school</t>
  </si>
  <si>
    <t>tif</t>
  </si>
  <si>
    <t>exemptions</t>
  </si>
  <si>
    <t>all_entiti</t>
  </si>
  <si>
    <t>deed_book_</t>
  </si>
  <si>
    <t>deed_book1</t>
  </si>
  <si>
    <t>deed_num</t>
  </si>
  <si>
    <t>deed_dt</t>
  </si>
  <si>
    <t>deed_type_</t>
  </si>
  <si>
    <t>legal_acre</t>
  </si>
  <si>
    <t>eff_size_a</t>
  </si>
  <si>
    <t>land_sqft</t>
  </si>
  <si>
    <t>land_total</t>
  </si>
  <si>
    <t>living_are</t>
  </si>
  <si>
    <t>hood_cd</t>
  </si>
  <si>
    <t>state_cd</t>
  </si>
  <si>
    <t>class_cd</t>
  </si>
  <si>
    <t>property_u</t>
  </si>
  <si>
    <t>prop_type_</t>
  </si>
  <si>
    <t>commercial</t>
  </si>
  <si>
    <t>eff_yr_blt</t>
  </si>
  <si>
    <t>yr_blt</t>
  </si>
  <si>
    <t>zoning</t>
  </si>
  <si>
    <t>land_type_</t>
  </si>
  <si>
    <t>beds</t>
  </si>
  <si>
    <t>baths</t>
  </si>
  <si>
    <t>stories</t>
  </si>
  <si>
    <t>units</t>
  </si>
  <si>
    <t>percent_co</t>
  </si>
  <si>
    <t>pool</t>
  </si>
  <si>
    <t>prop_creat</t>
  </si>
  <si>
    <t>property_s</t>
  </si>
  <si>
    <t>curr_val_y</t>
  </si>
  <si>
    <t>curr_imprv</t>
  </si>
  <si>
    <t>curr_imp_1</t>
  </si>
  <si>
    <t>curr_land_</t>
  </si>
  <si>
    <t>curr_land1</t>
  </si>
  <si>
    <t>curr_ag_us</t>
  </si>
  <si>
    <t>curr_ag_ma</t>
  </si>
  <si>
    <t>curr_marke</t>
  </si>
  <si>
    <t>curr_ag_lo</t>
  </si>
  <si>
    <t>curr_appra</t>
  </si>
  <si>
    <t>curr_ten_p</t>
  </si>
  <si>
    <t>curr_asses</t>
  </si>
  <si>
    <t>cert_val_y</t>
  </si>
  <si>
    <t>cert_imprv</t>
  </si>
  <si>
    <t>cert_imp_1</t>
  </si>
  <si>
    <t>cert_land_</t>
  </si>
  <si>
    <t>cert_land1</t>
  </si>
  <si>
    <t>cert_ag_us</t>
  </si>
  <si>
    <t>cert_ag_ma</t>
  </si>
  <si>
    <t>cert_marke</t>
  </si>
  <si>
    <t>cert_ag_lo</t>
  </si>
  <si>
    <t>cert_appra</t>
  </si>
  <si>
    <t>cert_ten_p</t>
  </si>
  <si>
    <t>cert_asses</t>
  </si>
  <si>
    <t>parent_yea</t>
  </si>
  <si>
    <t>parent_id</t>
  </si>
  <si>
    <t>parent_blo</t>
  </si>
  <si>
    <t>parent_tra</t>
  </si>
  <si>
    <t>parent_acr</t>
  </si>
  <si>
    <t>ROW_Acreag</t>
  </si>
  <si>
    <t>Style9</t>
  </si>
  <si>
    <t>Red A + Red D FULL Impacts/Levels/Residential Impacts - Each</t>
  </si>
  <si>
    <t>R-6166-006-2430-1</t>
  </si>
  <si>
    <t>LORI.DAWSON</t>
  </si>
  <si>
    <t>{33934A43-135B-4081-839A-7F3FF7C8D10E}</t>
  </si>
  <si>
    <t>FISHELL ROBERT</t>
  </si>
  <si>
    <t>F</t>
  </si>
  <si>
    <t>1303 NATURE WAY</t>
  </si>
  <si>
    <t>PRINCETON</t>
  </si>
  <si>
    <t>TX</t>
  </si>
  <si>
    <t>75407-2185</t>
  </si>
  <si>
    <t>Y</t>
  </si>
  <si>
    <t>A0166</t>
  </si>
  <si>
    <t>C0166-6</t>
  </si>
  <si>
    <t>DAVID CHERRY SURVEY</t>
  </si>
  <si>
    <t>6</t>
  </si>
  <si>
    <t>243</t>
  </si>
  <si>
    <t>ABS A0166 DAVID CHERRY SURVEY, SHEET 6, TRACT 243, 49.973 ACRES</t>
  </si>
  <si>
    <t>CPN</t>
  </si>
  <si>
    <t>SPN</t>
  </si>
  <si>
    <t>CAD, CPN, GCN, JCN, SPN</t>
  </si>
  <si>
    <t>CPNF2-6</t>
  </si>
  <si>
    <t>D2</t>
  </si>
  <si>
    <t>RF2</t>
  </si>
  <si>
    <t>R</t>
  </si>
  <si>
    <t>D1CL</t>
  </si>
  <si>
    <t>N</t>
  </si>
  <si>
    <t>InProgress</t>
  </si>
  <si>
    <t>Style5</t>
  </si>
  <si>
    <t>Red A + Red D FULL Impacts/Levels/Business Direct Displacements - Each</t>
  </si>
  <si>
    <t>R-6157-003-1930-1</t>
  </si>
  <si>
    <t>{1119C782-032D-4868-B32B-C281AB5E448C}</t>
  </si>
  <si>
    <t>YOHANNAN PRINSON</t>
  </si>
  <si>
    <t>5029 HARTWELL CT</t>
  </si>
  <si>
    <t>SAINT CLOUD</t>
  </si>
  <si>
    <t>FL</t>
  </si>
  <si>
    <t>34771-7858</t>
  </si>
  <si>
    <t>A0157</t>
  </si>
  <si>
    <t>C0157-3</t>
  </si>
  <si>
    <t>H T CHENOWETH SURVEY</t>
  </si>
  <si>
    <t>3</t>
  </si>
  <si>
    <t>193</t>
  </si>
  <si>
    <t>ABS A0157 H T CHENOWETH SURVEY, SHEET 3, TRACT 193, 1.051 ACRES</t>
  </si>
  <si>
    <t>3245</t>
  </si>
  <si>
    <t>E</t>
  </si>
  <si>
    <t>UNIVERSITY</t>
  </si>
  <si>
    <t>DR</t>
  </si>
  <si>
    <t>MCKINNEY</t>
  </si>
  <si>
    <t>75069</t>
  </si>
  <si>
    <t>3245 E UNIVERSITY DR _x000D_
MCKINNEY, TX 75069</t>
  </si>
  <si>
    <t>SMC</t>
  </si>
  <si>
    <t>CAD, GCN, JCN, SMC</t>
  </si>
  <si>
    <t>20151231001630580</t>
  </si>
  <si>
    <t>WD</t>
  </si>
  <si>
    <t>ARS</t>
  </si>
  <si>
    <t>F1</t>
  </si>
  <si>
    <t>WH2</t>
  </si>
  <si>
    <t>T</t>
  </si>
  <si>
    <t>Style7</t>
  </si>
  <si>
    <t>Red A + Red D FULL Impacts/Levels/Residential Displacements - Each</t>
  </si>
  <si>
    <t>R-6157-003-1760-1</t>
  </si>
  <si>
    <t>PATRICK.LEWIS</t>
  </si>
  <si>
    <t>{96DB6019-0DD6-49DC-A501-26601395826B}</t>
  </si>
  <si>
    <t>KHORASAN PROPERTIES LLC</t>
  </si>
  <si>
    <t>2675 E UNIVERSITY DR</t>
  </si>
  <si>
    <t>75069-0905</t>
  </si>
  <si>
    <t>176</t>
  </si>
  <si>
    <t>ABS A0157 H T CHENOWETH SURVEY, SHEET 3, TRACT 176, .629 ACRES</t>
  </si>
  <si>
    <t>3007</t>
  </si>
  <si>
    <t>3007 E UNIVERSITY DR _x000D_
MCKINNEY, TX 75069</t>
  </si>
  <si>
    <t>20190117000056710</t>
  </si>
  <si>
    <t>SWDNL</t>
  </si>
  <si>
    <t>SMCRF</t>
  </si>
  <si>
    <t>A1</t>
  </si>
  <si>
    <t>RF3</t>
  </si>
  <si>
    <t>R-6157-003-3990-1</t>
  </si>
  <si>
    <t>{6DCB39FA-1CEA-4873-B866-08FC9CF841CE}</t>
  </si>
  <si>
    <t>NESHYBA RYAN &amp; MISTY</t>
  </si>
  <si>
    <t>RED RIVER AUTO AND 4-WHEEL DRIVE</t>
  </si>
  <si>
    <t>14263 COUNTY ROAD 830</t>
  </si>
  <si>
    <t>ANNA</t>
  </si>
  <si>
    <t>75409-6039</t>
  </si>
  <si>
    <t>399</t>
  </si>
  <si>
    <t>ABS A0157 H T CHENOWETH SURVEY, SHEET 3, TRACT 399, .78 ACRES</t>
  </si>
  <si>
    <t>3149</t>
  </si>
  <si>
    <t>3149 E UNIVERSITY DR _x000D_
MCKINNEY, TX 75069</t>
  </si>
  <si>
    <t>20100507000457070</t>
  </si>
  <si>
    <t>SWD</t>
  </si>
  <si>
    <t>WHOA.21-40</t>
  </si>
  <si>
    <t>F2</t>
  </si>
  <si>
    <t>AM1</t>
  </si>
  <si>
    <t>STIB</t>
  </si>
  <si>
    <t>R-6950-001-0520-1</t>
  </si>
  <si>
    <t>{10D36248-31E8-40E1-8727-D58B3352D2F2}</t>
  </si>
  <si>
    <t>OWEN CLAUDE I &amp; PATRICIA J</t>
  </si>
  <si>
    <t>PO BOX 519</t>
  </si>
  <si>
    <t>75407-0519</t>
  </si>
  <si>
    <t>A0950</t>
  </si>
  <si>
    <t>C0950-1</t>
  </si>
  <si>
    <t>ISAAC WALTERS SURVEY</t>
  </si>
  <si>
    <t>1</t>
  </si>
  <si>
    <t>52</t>
  </si>
  <si>
    <t>ABS A0950 ISAAC WALTERS SURVEY, SHEET 1, TRACT 52, 11.6988 ACRES</t>
  </si>
  <si>
    <t>850</t>
  </si>
  <si>
    <t>COUNTY ROAD 458</t>
  </si>
  <si>
    <t>75407</t>
  </si>
  <si>
    <t>850 COUNTY ROAD 458 _x000D_
PRINCETON, TX 75407</t>
  </si>
  <si>
    <t>HS</t>
  </si>
  <si>
    <t>CAD, GCN, JCN, SPN</t>
  </si>
  <si>
    <t>CB.SPN.RV</t>
  </si>
  <si>
    <t>E1</t>
  </si>
  <si>
    <t>RV6</t>
  </si>
  <si>
    <t>4</t>
  </si>
  <si>
    <t>2</t>
  </si>
  <si>
    <t>R-6157-003-2770-1</t>
  </si>
  <si>
    <t>{F4F91AD3-A536-4419-A764-FF74186089FB}</t>
  </si>
  <si>
    <t>HARLOW BILLY JOE</t>
  </si>
  <si>
    <t>PO BOX 307</t>
  </si>
  <si>
    <t>WASHINGTON</t>
  </si>
  <si>
    <t>OK</t>
  </si>
  <si>
    <t>73093-0307</t>
  </si>
  <si>
    <t>277</t>
  </si>
  <si>
    <t>ABS A0157 H T CHENOWETH SURVEY, SHEET 3, TRACT 277, .44 ACRES</t>
  </si>
  <si>
    <t>3347</t>
  </si>
  <si>
    <t>3347 E UNIVERSITY DR _x000D_
MCKINNEY, TX 75069</t>
  </si>
  <si>
    <t>0</t>
  </si>
  <si>
    <t>OT</t>
  </si>
  <si>
    <t>SMCV45</t>
  </si>
  <si>
    <t>RV5</t>
  </si>
  <si>
    <t>R-6166-006-0210-1</t>
  </si>
  <si>
    <t>{717E8911-F9BF-4FE3-853B-606011A2B418}</t>
  </si>
  <si>
    <t>BRACEY TOMMY L ETUX</t>
  </si>
  <si>
    <t>1190 FM 1377</t>
  </si>
  <si>
    <t>75407-2626</t>
  </si>
  <si>
    <t>21</t>
  </si>
  <si>
    <t>ABS A0166 DAVID CHERRY SURVEY, SHEET 6, TRACT 21, 19.3427 ACRES</t>
  </si>
  <si>
    <t>1190</t>
  </si>
  <si>
    <t>FM 1377</t>
  </si>
  <si>
    <t>1190 FM 1377 _x000D_
PRINCETON, TX 75407</t>
  </si>
  <si>
    <t>96-</t>
  </si>
  <si>
    <t>0057376</t>
  </si>
  <si>
    <t>CB.SPN.RF</t>
  </si>
  <si>
    <t>RF7</t>
  </si>
  <si>
    <t>D1NP</t>
  </si>
  <si>
    <t>2.5</t>
  </si>
  <si>
    <t>R-6157-003-2810-1</t>
  </si>
  <si>
    <t>{FECDA5F1-066C-464E-8722-2A5ABA32962F}</t>
  </si>
  <si>
    <t>BECHTHOLD SCOTT S &amp; JULIA G</t>
  </si>
  <si>
    <t>3383 E UNIVERSITY DR</t>
  </si>
  <si>
    <t>75069-0914</t>
  </si>
  <si>
    <t>281</t>
  </si>
  <si>
    <t>ABS A0157 H T CHENOWETH SURVEY, SHEET 3, TRACT 281, .45 ACRES</t>
  </si>
  <si>
    <t>3383</t>
  </si>
  <si>
    <t>3383 E UNIVERSITY DR _x000D_
MCKINNEY, TX 75069</t>
  </si>
  <si>
    <t>95-</t>
  </si>
  <si>
    <t>0072194</t>
  </si>
  <si>
    <t>1.5</t>
  </si>
  <si>
    <t>R-6166-006-0200-1</t>
  </si>
  <si>
    <t>{7CFE0627-71E7-4CB7-9BAF-29F750041EE9}</t>
  </si>
  <si>
    <t>SCHIFF ROBERT JAMES</t>
  </si>
  <si>
    <t>PO BOX 326</t>
  </si>
  <si>
    <t>75407-0326</t>
  </si>
  <si>
    <t>20</t>
  </si>
  <si>
    <t>ABS A0166 DAVID CHERRY SURVEY, SHEET 6, TRACT 20, 14.3987 ACRES</t>
  </si>
  <si>
    <t>1117</t>
  </si>
  <si>
    <t>1117 FM 1377 _x000D_
PRINCETON, TX 75407</t>
  </si>
  <si>
    <t>R-6950-001-0560-1</t>
  </si>
  <si>
    <t>{6E50B575-B953-4E4F-AFD4-0070B6EE17F2}</t>
  </si>
  <si>
    <t>MI REAL ESTATE PARTNERS LTD</t>
  </si>
  <si>
    <t>4910 SPRINGHILL ESTATES DR</t>
  </si>
  <si>
    <t>ALLEN</t>
  </si>
  <si>
    <t>75002-5795</t>
  </si>
  <si>
    <t>56</t>
  </si>
  <si>
    <t>ABS A0950 ISAAC WALTERS SURVEY, SHEET 1, TRACT 56, 98.9325 ACRES</t>
  </si>
  <si>
    <t>528</t>
  </si>
  <si>
    <t>528 COUNTY ROAD 458 _x000D_
PRINCETON, TX 75407</t>
  </si>
  <si>
    <t>D1IP</t>
  </si>
  <si>
    <t>R-6157-003-2820-1</t>
  </si>
  <si>
    <t>{0DF4D758-2C6B-4D8A-959E-5E1DE6E449ED}</t>
  </si>
  <si>
    <t>CALDWELL D L</t>
  </si>
  <si>
    <t>PO BOX 812</t>
  </si>
  <si>
    <t>75407-0812</t>
  </si>
  <si>
    <t>282</t>
  </si>
  <si>
    <t>ABS A0157 H T CHENOWETH SURVEY, SHEET 3, TRACT 282, .9569 ACRES</t>
  </si>
  <si>
    <t>3365</t>
  </si>
  <si>
    <t>3365 E UNIVERSITY DR _x000D_
MCKINNEY, TX 75069</t>
  </si>
  <si>
    <t>20150224000195210</t>
  </si>
  <si>
    <t>R-6157-003-1620-1</t>
  </si>
  <si>
    <t>{9362E2B9-8C06-47BF-B75C-D94622DDC05F}</t>
  </si>
  <si>
    <t>COLLINS PROPERTY CO THE</t>
  </si>
  <si>
    <t>AMERIGAS</t>
  </si>
  <si>
    <t>PO BOX 578</t>
  </si>
  <si>
    <t>WYLIE</t>
  </si>
  <si>
    <t>75098-0578</t>
  </si>
  <si>
    <t>162</t>
  </si>
  <si>
    <t>ABS A0157 H T CHENOWETH SURVEY, SHEET 3, TRACT 162, 2.5 ACRES</t>
  </si>
  <si>
    <t>2659</t>
  </si>
  <si>
    <t>2659 E UNIVERSITY DR _x000D_
MCKINNEY, TX 75069</t>
  </si>
  <si>
    <t>CONS</t>
  </si>
  <si>
    <t>C4</t>
  </si>
  <si>
    <t>R-6157-004-2900-1</t>
  </si>
  <si>
    <t>{18FB2AE9-9927-4344-A9DD-6B5716F62A33}</t>
  </si>
  <si>
    <t>HORNE GREGORY ALAN</t>
  </si>
  <si>
    <t>2439 HEATHER HILL LN</t>
  </si>
  <si>
    <t>PLANO</t>
  </si>
  <si>
    <t>75075-2946</t>
  </si>
  <si>
    <t>C0157-4</t>
  </si>
  <si>
    <t>290</t>
  </si>
  <si>
    <t>ABS A0157 H T CHENOWETH SURVEY, SHEET 4, TRACT 290, 7.95 ACRES</t>
  </si>
  <si>
    <t>3980</t>
  </si>
  <si>
    <t>COUNTY ROAD 405</t>
  </si>
  <si>
    <t>75071</t>
  </si>
  <si>
    <t>3980 COUNTY ROAD 405 _x000D_
MCKINNEY, TX 75071</t>
  </si>
  <si>
    <t>20170223000239980</t>
  </si>
  <si>
    <t>SMCV8-10+</t>
  </si>
  <si>
    <t>RV8</t>
  </si>
  <si>
    <t>3.5</t>
  </si>
  <si>
    <t>R-6157-003-0040-1</t>
  </si>
  <si>
    <t>{487495CA-AD80-438E-BA72-FC827490082A}</t>
  </si>
  <si>
    <t>WRIGHT FREDDIE</t>
  </si>
  <si>
    <t>NANOS TIRE SERVICE</t>
  </si>
  <si>
    <t>3200 NOTTINGHAM DR</t>
  </si>
  <si>
    <t>75072-9086</t>
  </si>
  <si>
    <t>ABS A0157 H T CHENOWETH SURVEY, SHEET 3, TRACT 4, 1.983 ACRES</t>
  </si>
  <si>
    <t>2775</t>
  </si>
  <si>
    <t>2775 E UNIVERSITY DR _x000D_
MCKINNEY, TX 75069</t>
  </si>
  <si>
    <t>20090714000883290</t>
  </si>
  <si>
    <t>WDNL</t>
  </si>
  <si>
    <t>WHSE.C</t>
  </si>
  <si>
    <t>PE3</t>
  </si>
  <si>
    <t>R-6157-003-0120-1</t>
  </si>
  <si>
    <t>{4BE601FC-911A-4A0B-978F-A12A278D5270}</t>
  </si>
  <si>
    <t>RODRIGUEZ ERNESTO F</t>
  </si>
  <si>
    <t>PO BOX 68</t>
  </si>
  <si>
    <t>75070-8131</t>
  </si>
  <si>
    <t>12</t>
  </si>
  <si>
    <t>ABS A0157 H T CHENOWETH SURVEY, SHEET 3, TRACT 12, .299 ACRES</t>
  </si>
  <si>
    <t>2480</t>
  </si>
  <si>
    <t>COUNTY ROAD 330</t>
  </si>
  <si>
    <t>2480 COUNTY ROAD 330 _x000D_
MCKINNEY, TX 75071</t>
  </si>
  <si>
    <t>92-</t>
  </si>
  <si>
    <t>0063585</t>
  </si>
  <si>
    <t>E3</t>
  </si>
  <si>
    <t>E4</t>
  </si>
  <si>
    <t>R-6866-000-0020-1</t>
  </si>
  <si>
    <t>{06A8A01B-C110-4D33-8E68-41A2A13641AE}</t>
  </si>
  <si>
    <t>DIMAURO PAUL M &amp; PATSY</t>
  </si>
  <si>
    <t>3030 E PRINCETON DR</t>
  </si>
  <si>
    <t>75407-2712</t>
  </si>
  <si>
    <t>A0866</t>
  </si>
  <si>
    <t>C0866</t>
  </si>
  <si>
    <t>JOHN H STANFORD SURVEY</t>
  </si>
  <si>
    <t>ABS A0866 JOHN H STANFORD SURVEY, TRACT 2, 21.6651 ACRES</t>
  </si>
  <si>
    <t>3030</t>
  </si>
  <si>
    <t>3030 E PRINCETON DR _x000D_
PRINCETON, TX 75407</t>
  </si>
  <si>
    <t>99-0104886</t>
  </si>
  <si>
    <t>4484-94</t>
  </si>
  <si>
    <t>RF4</t>
  </si>
  <si>
    <t>R-6157-003-1660-1</t>
  </si>
  <si>
    <t>{31014ADC-7B08-4F51-BCD3-315BD2551A19}</t>
  </si>
  <si>
    <t>LAWSON BUD</t>
  </si>
  <si>
    <t>C/O TENA MOORE</t>
  </si>
  <si>
    <t>PO BOX 2304</t>
  </si>
  <si>
    <t>75070-8169</t>
  </si>
  <si>
    <t>166</t>
  </si>
  <si>
    <t>ABS A0157 H T CHENOWETH SURVEY, SHEET 3, TRACT 166, 1.02 ACRES</t>
  </si>
  <si>
    <t>3038</t>
  </si>
  <si>
    <t>3038 COUNTY ROAD 330 _x000D_
MCKINNEY, TX 75071</t>
  </si>
  <si>
    <t>R-6157-003-4200-1</t>
  </si>
  <si>
    <t>{AEB8584C-2BCA-4CB0-8DC7-AF57195E7182}</t>
  </si>
  <si>
    <t>RODRIGUEZ MAURO G</t>
  </si>
  <si>
    <t>COLLIN COUNTY TRUCK PARTS &amp; DRIVE SHAFT SERVICE</t>
  </si>
  <si>
    <t>2735 E UNIVERSITY DR</t>
  </si>
  <si>
    <t>75069-0906</t>
  </si>
  <si>
    <t>420</t>
  </si>
  <si>
    <t>ABS A0157 H T CHENOWETH SURVEY, SHEET 3, TRACT 420, 1.983 ACRES</t>
  </si>
  <si>
    <t>2735</t>
  </si>
  <si>
    <t>2735 E UNIVERSITY DR _x000D_
MCKINNEY, TX 75069</t>
  </si>
  <si>
    <t>R-6157-003-3950-1</t>
  </si>
  <si>
    <t>{CB7FEE4D-439B-43DD-A1D6-B4EB5E98EAC9}</t>
  </si>
  <si>
    <t>RILEY DEBBIE TATE</t>
  </si>
  <si>
    <t>COLLIN COUNTY VSF</t>
  </si>
  <si>
    <t>4606 COUNTY ROAD 408</t>
  </si>
  <si>
    <t>75071-0743</t>
  </si>
  <si>
    <t>395</t>
  </si>
  <si>
    <t>ABS A0157 H T CHENOWETH SURVEY, SHEET 3, TRACT 395, 1.0 ACRES</t>
  </si>
  <si>
    <t>2353</t>
  </si>
  <si>
    <t>2353 E UNIVERSITY DR _x000D_
MCKINNEY, TX 75069</t>
  </si>
  <si>
    <t>311820</t>
  </si>
  <si>
    <t>WH1</t>
  </si>
  <si>
    <t>131</t>
  </si>
  <si>
    <t>R-6157-004-0010-1</t>
  </si>
  <si>
    <t>{67521C5E-EE9A-4820-8A0A-7E764D2D04A0}</t>
  </si>
  <si>
    <t>SISSON ANDREW LAWRENCE &amp; ERIN LOUISE</t>
  </si>
  <si>
    <t>3866 COUNTY ROAD 405</t>
  </si>
  <si>
    <t>75071-4131</t>
  </si>
  <si>
    <t>ABS A0157 H T CHENOWETH SURVEY, SHEET 4, TRACT 1, 10.99 ACRES</t>
  </si>
  <si>
    <t>3866</t>
  </si>
  <si>
    <t>3866 COUNTY ROAD 405 _x000D_
MCKINNEY, TX 75071</t>
  </si>
  <si>
    <t>20170201000145120</t>
  </si>
  <si>
    <t>RF5</t>
  </si>
  <si>
    <t>R-6157-003-1700-1</t>
  </si>
  <si>
    <t>{00FCA668-2F62-4803-BD30-779D087CE17F}</t>
  </si>
  <si>
    <t>HOLLAND GERALD C</t>
  </si>
  <si>
    <t>FENDER MENDERS #2</t>
  </si>
  <si>
    <t>2126 FM 982</t>
  </si>
  <si>
    <t>75407-5069</t>
  </si>
  <si>
    <t>170</t>
  </si>
  <si>
    <t>ABS A0157 H T CHENOWETH SURVEY, SHEET 3, TRACT 170, .6504 ACRES</t>
  </si>
  <si>
    <t>2861</t>
  </si>
  <si>
    <t>2861 E UNIVERSITY DR _x000D_
MCKINNEY, TX 75069</t>
  </si>
  <si>
    <t>GC.C</t>
  </si>
  <si>
    <t>GC2</t>
  </si>
  <si>
    <t>ASY</t>
  </si>
  <si>
    <t>R-2683-000-0010-1</t>
  </si>
  <si>
    <t>{398B6EB8-F3B9-4892-BE3A-32E751827755}</t>
  </si>
  <si>
    <t>WILDER THOMAS OTIS</t>
  </si>
  <si>
    <t>2330 COUNTY ROAD 337</t>
  </si>
  <si>
    <t>75071-0716</t>
  </si>
  <si>
    <t>S2683</t>
  </si>
  <si>
    <t>3471</t>
  </si>
  <si>
    <t>WILDER ADDITION</t>
  </si>
  <si>
    <t>WILDER ADDITION, LOT 1</t>
  </si>
  <si>
    <t>2330</t>
  </si>
  <si>
    <t>COUNTY ROAD 337</t>
  </si>
  <si>
    <t>2330 COUNTY ROAD 337 _x000D_
MCKINNEY, TX 75071</t>
  </si>
  <si>
    <t>5712</t>
  </si>
  <si>
    <t>3378</t>
  </si>
  <si>
    <t>106246</t>
  </si>
  <si>
    <t>A2</t>
  </si>
  <si>
    <t>R-8419-000-0020-1</t>
  </si>
  <si>
    <t>18991230</t>
  </si>
  <si>
    <t>{042E8D73-9230-4712-AD13-BD71C7C845AB}</t>
  </si>
  <si>
    <t>COPELAND COMMERCIAL REAL ESTATE LTD</t>
  </si>
  <si>
    <t>DANCO EXCAVATION/JXN</t>
  </si>
  <si>
    <t>PO BOX 331</t>
  </si>
  <si>
    <t>75407-0331</t>
  </si>
  <si>
    <t>S8419</t>
  </si>
  <si>
    <t>8419</t>
  </si>
  <si>
    <t>DANMARK ADDITION (GCN)</t>
  </si>
  <si>
    <t>DANMARK ADDITION (GCN), LOT 2</t>
  </si>
  <si>
    <t>2950</t>
  </si>
  <si>
    <t>2950 E PRINCETON DR _x000D_
PRINCETON, TX 75407</t>
  </si>
  <si>
    <t>20090122000067940</t>
  </si>
  <si>
    <t>MTIB</t>
  </si>
  <si>
    <t>R-6157-003-1900-1</t>
  </si>
  <si>
    <t>{8FDAD9A5-3A29-4AE0-9842-DF98949617AB}</t>
  </si>
  <si>
    <t>190</t>
  </si>
  <si>
    <t>ABS A0157 H T CHENOWETH SURVEY, SHEET 3, TRACT 190, 12.732 ACRES</t>
  </si>
  <si>
    <t>3067</t>
  </si>
  <si>
    <t>3067 COUNTY ROAD 330 _x000D_
MCKINNEY, TX 75071</t>
  </si>
  <si>
    <t>20170907001205320</t>
  </si>
  <si>
    <t>RV4P</t>
  </si>
  <si>
    <t>R-6157-003-1450-1</t>
  </si>
  <si>
    <t>{0CCB96C4-9F3D-49E5-8D1C-CED316CC9A2D}</t>
  </si>
  <si>
    <t>145</t>
  </si>
  <si>
    <t>ABS A0157 H T CHENOWETH SURVEY, SHEET 3, TRACT 145, .79 ACRES</t>
  </si>
  <si>
    <t>R-6157-003-1690-1</t>
  </si>
  <si>
    <t>{49909176-1F8C-45F1-9C3F-ACA2507B4C1C}</t>
  </si>
  <si>
    <t>HINES LUCIEN</t>
  </si>
  <si>
    <t>SOUTHWEST VALVE SERVICE</t>
  </si>
  <si>
    <t>1415 E FM 1417</t>
  </si>
  <si>
    <t>SHERMAN</t>
  </si>
  <si>
    <t>75090-9210</t>
  </si>
  <si>
    <t>169</t>
  </si>
  <si>
    <t>ABS A0157 H T CHENOWETH SURVEY, SHEET 3, TRACT 169, .788 ACRES</t>
  </si>
  <si>
    <t>2891</t>
  </si>
  <si>
    <t>2891 E UNIVERSITY DR _x000D_
MCKINNEY, TX 75069</t>
  </si>
  <si>
    <t>20160630000829790</t>
  </si>
  <si>
    <t>R-6166-001-1680-1</t>
  </si>
  <si>
    <t>{DDC9AB7F-B812-4746-9959-5ABABDB2009B}</t>
  </si>
  <si>
    <t>POTTER TOMMIE LEE &amp; PAULINE</t>
  </si>
  <si>
    <t>PO BOX 668</t>
  </si>
  <si>
    <t>75070-8141</t>
  </si>
  <si>
    <t>C0166-1</t>
  </si>
  <si>
    <t>168</t>
  </si>
  <si>
    <t>ABS A0166 DAVID CHERRY SURVEY, SHEET 1, TRACT 168, 46.05 ACRES</t>
  </si>
  <si>
    <t>2524</t>
  </si>
  <si>
    <t>COUNTY ROAD 406</t>
  </si>
  <si>
    <t>2524 COUNTY ROAD 406 _x000D_
MCKINNEY, TX 75071</t>
  </si>
  <si>
    <t>544</t>
  </si>
  <si>
    <t>RV4</t>
  </si>
  <si>
    <t>R-6166-006-2190-1</t>
  </si>
  <si>
    <t>{4FF23D68-D6D6-4307-9E67-FFB18D56F8E5}</t>
  </si>
  <si>
    <t>PRUETT GREGORY SCOTT ETAL</t>
  </si>
  <si>
    <t>PO BOX 325</t>
  </si>
  <si>
    <t>75407-0325</t>
  </si>
  <si>
    <t>219</t>
  </si>
  <si>
    <t>ABS A0166 DAVID CHERRY SURVEY, SHEET 6, TRACT 219, 19.3427 ACRES</t>
  </si>
  <si>
    <t>964</t>
  </si>
  <si>
    <t>964 FM 1377 _x000D_
PRINCETON, TX 75407</t>
  </si>
  <si>
    <t>0057374</t>
  </si>
  <si>
    <t>R-6157-003-1840-1</t>
  </si>
  <si>
    <t>{BD2E9A2D-C799-4A3D-9E44-0C8CA1AAC16C}</t>
  </si>
  <si>
    <t>RAFAELOV MOSHE</t>
  </si>
  <si>
    <t>C/O A26 LUMBER</t>
  </si>
  <si>
    <t>11836 JUDD CT STE 322</t>
  </si>
  <si>
    <t>DALLAS</t>
  </si>
  <si>
    <t>75243-4412</t>
  </si>
  <si>
    <t>184</t>
  </si>
  <si>
    <t>ABS A0157 H T CHENOWETH SURVEY, SHEET 3, TRACT 184, 1.685 ACRES</t>
  </si>
  <si>
    <t>2805</t>
  </si>
  <si>
    <t>2805 E UNIVERSITY DR _x000D_
MCKINNEY, TX 75069</t>
  </si>
  <si>
    <t>1794710</t>
  </si>
  <si>
    <t>R-6950-001-0610-1</t>
  </si>
  <si>
    <t>{993261B3-361C-4A7E-8E26-F7205F1815F4}</t>
  </si>
  <si>
    <t>COPELAND LIVING TRUST</t>
  </si>
  <si>
    <t>DAVID W COPELAND OR DEBBIE A COPELAND TRUSTEES</t>
  </si>
  <si>
    <t>748 COUNTY ROAD 458</t>
  </si>
  <si>
    <t>75407-2180</t>
  </si>
  <si>
    <t>61</t>
  </si>
  <si>
    <t>ABS A0950 ISAAC WALTERS SURVEY, SHEET 1, TRACT 61, 12.9427 ACRES</t>
  </si>
  <si>
    <t>748</t>
  </si>
  <si>
    <t>748 COUNTY ROAD 458 _x000D_
PRINCETON, TX 75407</t>
  </si>
  <si>
    <t>20110623000650340</t>
  </si>
  <si>
    <t>R-6157-003-0060-1</t>
  </si>
  <si>
    <t>{9FC2EF2A-74FB-458C-99B3-1ACF2147508A}</t>
  </si>
  <si>
    <t>COLLIN COUNTY RECYCLERS INC</t>
  </si>
  <si>
    <t>ROY MILLER AUTO SALVAGE</t>
  </si>
  <si>
    <t>2933 E UNIVERSITY DR</t>
  </si>
  <si>
    <t>75069-0908</t>
  </si>
  <si>
    <t>ABS A0157 H T CHENOWETH SURVEY, SHEET 3, TRACT 6, 2.0248 ACRES</t>
  </si>
  <si>
    <t>2933</t>
  </si>
  <si>
    <t>2933 E UNIVERSITY DR _x000D_
MCKINNEY, TX 75069</t>
  </si>
  <si>
    <t>99-0048235</t>
  </si>
  <si>
    <t>4398-0117</t>
  </si>
  <si>
    <t>R-6157-003-1830-1</t>
  </si>
  <si>
    <t>{57F0ABE9-E4E7-42CD-857F-3FD8085A6DE4}</t>
  </si>
  <si>
    <t>AZAMI MOHAMMAD S &amp;</t>
  </si>
  <si>
    <t>PARKWAY AUTO SALES</t>
  </si>
  <si>
    <t>JAMSHID AZAMI</t>
  </si>
  <si>
    <t>1803 HACKBERRY BRANCH DR</t>
  </si>
  <si>
    <t>75002-6369</t>
  </si>
  <si>
    <t>183</t>
  </si>
  <si>
    <t>ABS A0157 H T CHENOWETH SURVEY, SHEET 3, TRACT 183, 1.487 ACRES</t>
  </si>
  <si>
    <t>2675</t>
  </si>
  <si>
    <t>2675 E UNIVERSITY DR _x000D_
MCKINNEY, TX 75069</t>
  </si>
  <si>
    <t>20170425000525210</t>
  </si>
  <si>
    <t>CRES</t>
  </si>
  <si>
    <t>OR</t>
  </si>
  <si>
    <t>R-6157-003-1810-1</t>
  </si>
  <si>
    <t>{6F308EBA-DC34-4995-88A8-196F820898C1}</t>
  </si>
  <si>
    <t>SARVER MILDRED</t>
  </si>
  <si>
    <t>C/O MILDRED HOLLEY</t>
  </si>
  <si>
    <t>2910 COUNTY ROAD 330</t>
  </si>
  <si>
    <t>75071-0708</t>
  </si>
  <si>
    <t>181</t>
  </si>
  <si>
    <t>ABS A0157 H T CHENOWETH SURVEY, SHEET 3, TRACT 181, .43 ACRES; SN1: 2FR14746908, HUD1: TXS0569686</t>
  </si>
  <si>
    <t>2910</t>
  </si>
  <si>
    <t>2910 COUNTY ROAD 330 _x000D_
MCKINNEY, TX 75071</t>
  </si>
  <si>
    <t>DP, HS</t>
  </si>
  <si>
    <t>275</t>
  </si>
  <si>
    <t>309</t>
  </si>
  <si>
    <t>89-305</t>
  </si>
  <si>
    <t>PRB</t>
  </si>
  <si>
    <t>SMC-MHL</t>
  </si>
  <si>
    <t>RM2</t>
  </si>
  <si>
    <t>R-6467-000-0090-1</t>
  </si>
  <si>
    <t>{C1833112-D3AD-45FF-AD4F-CFE6B995D70C}</t>
  </si>
  <si>
    <t>A &amp; A LANDSCAPE &amp; IRRIGATION LP</t>
  </si>
  <si>
    <t>2949 W AUDIE MURPHY PKWY</t>
  </si>
  <si>
    <t>FARMERSVILLE</t>
  </si>
  <si>
    <t>75442-7317</t>
  </si>
  <si>
    <t>A0467</t>
  </si>
  <si>
    <t>C0467</t>
  </si>
  <si>
    <t>JAS INNERARITY SURVEY</t>
  </si>
  <si>
    <t>9</t>
  </si>
  <si>
    <t>ABS A0467 JAS INNERARITY SURVEY, TRACT 9, .75 ACRES</t>
  </si>
  <si>
    <t>W</t>
  </si>
  <si>
    <t>AUDIE MURPHY</t>
  </si>
  <si>
    <t>PKWY</t>
  </si>
  <si>
    <t>75442</t>
  </si>
  <si>
    <t>W AUDIE MURPHY PKWY _x000D_
FARMERSVILLE, TX 75442</t>
  </si>
  <si>
    <t>SFC</t>
  </si>
  <si>
    <t>TFC1</t>
  </si>
  <si>
    <t>CAD, GCN, JCN, SFC, TFC1</t>
  </si>
  <si>
    <t>R-6157-003-3970-1</t>
  </si>
  <si>
    <t>{95CDD794-AF8E-4E41-A2D0-8291BCCFC762}</t>
  </si>
  <si>
    <t>TEXAS RND LLC</t>
  </si>
  <si>
    <t>TEXAS METAL COMPANY</t>
  </si>
  <si>
    <t>2431 E UNIVERSITY DR</t>
  </si>
  <si>
    <t>75069-4795</t>
  </si>
  <si>
    <t>397</t>
  </si>
  <si>
    <t>ABS A0157 H T CHENOWETH SURVEY, SHEET 3, TRACT 397, .76 ACRES</t>
  </si>
  <si>
    <t>1493560</t>
  </si>
  <si>
    <t>392</t>
  </si>
  <si>
    <t>R-6157-003-3980-1</t>
  </si>
  <si>
    <t>{8F0DF74A-6522-4A1A-A7CF-961C4185A190}</t>
  </si>
  <si>
    <t>398</t>
  </si>
  <si>
    <t>ABS A0157 H T CHENOWETH SURVEY, SHEET 3, TRACT 398, .24 ACRES</t>
  </si>
  <si>
    <t>2431</t>
  </si>
  <si>
    <t>2431 E UNIVERSITY DR _x000D_
MCKINNEY, TX 75069</t>
  </si>
  <si>
    <t>147</t>
  </si>
  <si>
    <t>R-6157-003-3920-1</t>
  </si>
  <si>
    <t>{F19B9C6A-684E-40BB-8B30-7226F5101842}</t>
  </si>
  <si>
    <t>GAO XIAODONG &amp; JIAQIAN DENG</t>
  </si>
  <si>
    <t>ABS A0157 H T CHENOWETH SURVEY, SHEET 3, TRACT 392, .91 ACRES</t>
  </si>
  <si>
    <t>20080109000034320</t>
  </si>
  <si>
    <t>R-6157-003-1470-1</t>
  </si>
  <si>
    <t>{A7F944D6-0F0E-4056-A12D-12B9C69E7E4D}</t>
  </si>
  <si>
    <t>TEXAS METAL CO</t>
  </si>
  <si>
    <t>ABS A0157 H T CHENOWETH SURVEY, SHEET 3, TRACT 147, .09 ACRES</t>
  </si>
  <si>
    <t>R-6157-003-1920-1</t>
  </si>
  <si>
    <t>{63BE9BD5-3A6D-4316-AEAF-574A7F9771A3}</t>
  </si>
  <si>
    <t>VALLE ISRAEL D &amp;  ALMA</t>
  </si>
  <si>
    <t>PO BOX 3753</t>
  </si>
  <si>
    <t>75070-8195</t>
  </si>
  <si>
    <t>192</t>
  </si>
  <si>
    <t>ABS A0157 H T CHENOWETH SURVEY, SHEET 3, TRACT 192, 7.75 ACRES</t>
  </si>
  <si>
    <t>3321</t>
  </si>
  <si>
    <t>3321 E UNIVERSITY DR _x000D_
MCKINNEY, TX 75069</t>
  </si>
  <si>
    <t>5826</t>
  </si>
  <si>
    <t>388</t>
  </si>
  <si>
    <t>044</t>
  </si>
  <si>
    <t>R-6157-003-4260-1</t>
  </si>
  <si>
    <t>{5D8CCE24-A15E-4EF6-A4B5-17DD6E688F8C}</t>
  </si>
  <si>
    <t>OHM VERTEX LLX</t>
  </si>
  <si>
    <t>PROGRESSIVE WATER TREATEMENT</t>
  </si>
  <si>
    <t>8800 SANTA FE TRL</t>
  </si>
  <si>
    <t>CELINA</t>
  </si>
  <si>
    <t>75009-2224</t>
  </si>
  <si>
    <t>426</t>
  </si>
  <si>
    <t>ABS A0157 H T CHENOWETH SURVEY, SHEET 3, TRACT 426, .826 ACRES</t>
  </si>
  <si>
    <t>2535</t>
  </si>
  <si>
    <t>2535 E UNIVERSITY DR _x000D_
MCKINNEY, TX 75069</t>
  </si>
  <si>
    <t>20130625000880360</t>
  </si>
  <si>
    <t>WHOC.20%&lt;</t>
  </si>
  <si>
    <t>164</t>
  </si>
  <si>
    <t>R-6157-003-1640-1</t>
  </si>
  <si>
    <t>{F12B8B2F-DD12-416F-BDD6-7B744CD1A4D2}</t>
  </si>
  <si>
    <t>ABS A0157 H T CHENOWETH SURVEY, SHEET 3, TRACT 164, .739 ACRES</t>
  </si>
  <si>
    <t>2530</t>
  </si>
  <si>
    <t>2530 E UNIVERSITY DR _x000D_
MCKINNEY, TX 75069</t>
  </si>
  <si>
    <t>PE2</t>
  </si>
  <si>
    <t>R-6157-003-1430-1</t>
  </si>
  <si>
    <t>{09BB5FB1-B9B1-47D7-96EB-C3E34EC0327F}</t>
  </si>
  <si>
    <t>GONZALES RUBY L &amp;</t>
  </si>
  <si>
    <t>TERRY GLENN GONZALES</t>
  </si>
  <si>
    <t>2461 COUNTY ROAD 330</t>
  </si>
  <si>
    <t>75071-0701</t>
  </si>
  <si>
    <t>143</t>
  </si>
  <si>
    <t>ABS A0157 H T CHENOWETH SURVEY, SHEET 3, TRACT 143, 1.0 ACRES</t>
  </si>
  <si>
    <t>2461</t>
  </si>
  <si>
    <t>2461 COUNTY ROAD 330 _x000D_
MCKINNEY, TX 75071</t>
  </si>
  <si>
    <t>20170818001110930</t>
  </si>
  <si>
    <t>QCD</t>
  </si>
  <si>
    <t>R-6157-003-1750-1</t>
  </si>
  <si>
    <t>{0C76B585-140D-4D61-8544-357928B118E8}</t>
  </si>
  <si>
    <t>APOSTOLIC CHURCH OF JESUS</t>
  </si>
  <si>
    <t>APOSTOLIC CHURCH OF JESUS CHRIST</t>
  </si>
  <si>
    <t>325 S BRIDGEFARMER RD</t>
  </si>
  <si>
    <t>75069-2531</t>
  </si>
  <si>
    <t>175</t>
  </si>
  <si>
    <t>ABS A0157 H T CHENOWETH SURVEY, SHEET 3, TRACT 175, .8932 ACRES</t>
  </si>
  <si>
    <t>2987</t>
  </si>
  <si>
    <t>2987 E UNIVERSITY DR _x000D_
MCKINNEY, TX 75069</t>
  </si>
  <si>
    <t>EX-XV</t>
  </si>
  <si>
    <t>EXEMPT</t>
  </si>
  <si>
    <t>EX9</t>
  </si>
  <si>
    <t>CH2</t>
  </si>
  <si>
    <t>R-6157-003-1480-1</t>
  </si>
  <si>
    <t>{3BD32A37-1C06-46E2-A554-34AFAFCEA424}</t>
  </si>
  <si>
    <t>HERNANDEZ GONZALO &amp; ANTONIA A</t>
  </si>
  <si>
    <t>HERNANDEZ AUTO</t>
  </si>
  <si>
    <t>2441 E UNIVERSITY DR</t>
  </si>
  <si>
    <t>148</t>
  </si>
  <si>
    <t>ABS A0157 H T CHENOWETH SURVEY, SHEET 3, TRACT 148, 2.432 ACRES</t>
  </si>
  <si>
    <t>2479</t>
  </si>
  <si>
    <t>2479 E UNIVERSITY DR _x000D_
MCKINNEY, TX 75069</t>
  </si>
  <si>
    <t>20060302000272920</t>
  </si>
  <si>
    <t>Displacement?</t>
  </si>
  <si>
    <t>Residential/Business</t>
  </si>
  <si>
    <t>% of Property to Acquire</t>
  </si>
  <si>
    <t>Land Market $/SF</t>
  </si>
  <si>
    <t>Market Value of ROW</t>
  </si>
  <si>
    <t>Appraised Value Multiplier</t>
  </si>
  <si>
    <t>Adjusted $/SF</t>
  </si>
  <si>
    <t>Adjusted Market Value of ROW</t>
  </si>
  <si>
    <t>Added Soft Impact Costs</t>
  </si>
  <si>
    <t>Added Soft Disp Costs</t>
  </si>
  <si>
    <t>Total Soft Cost</t>
  </si>
  <si>
    <t>Total Cost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</si>
</sst>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0.00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0">
    <xf numFmtId="0" fontId="0" fillId="0" borderId="0" xfId="0"/>
    <xf numFmtId="1" fontId="0" fillId="0" borderId="0" xfId="0" applyNumberFormat="1"/>
    <xf numFmtId="1" fontId="0" fillId="0" borderId="0" xfId="0" applyNumberFormat="1" applyAlignment="1">
      <alignment wrapText="1"/>
    </xf>
    <xf numFmtId="164" fontId="0" fillId="0" borderId="0" xfId="0" applyNumberFormat="1"/>
    <xf numFmtId="1" fontId="0" fillId="0" borderId="0" xfId="0" applyNumberFormat="1" applyAlignment="1">
      <alignment horizontal="center"/>
    </xf>
    <xf numFmtId="44" fontId="0" fillId="0" borderId="0" xfId="42" applyFont="1"/>
    <xf numFmtId="44" fontId="0" fillId="0" borderId="0" xfId="0" applyNumberFormat="1"/>
    <xf numFmtId="2" fontId="0" fillId="0" borderId="0" xfId="0" applyNumberFormat="1"/>
    <xf numFmtId="10" fontId="0" fillId="0" borderId="0" xfId="43" applyNumberFormat="1" applyFont="1"/>
    <xf numFmtId="44" fontId="16" fillId="0" borderId="0" xfId="0" applyNumberFormat="1" applyFont="1"/>
  </cellXfs>
  <cellStyles count="44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urrency" xfId="42" builtinId="4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Percent" xfId="43" builtinId="5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E46"/>
  <sheetViews>
    <sheetView tabSelected="1" topLeftCell="DW1" workbookViewId="0">
      <pane ySplit="1" topLeftCell="A2" activePane="bottomLeft" state="frozen"/>
      <selection activeCell="CU1" sqref="CU1"/>
      <selection pane="bottomLeft" activeCell="ED45" sqref="ED45"/>
    </sheetView>
  </sheetViews>
  <sheetFormatPr defaultRowHeight="15" x14ac:dyDescent="0.25"/>
  <cols>
    <col min="1" max="1" width="6.140625" style="1" bestFit="1" customWidth="1"/>
    <col min="2" max="2" width="6.28515625" style="1" bestFit="1" customWidth="1"/>
    <col min="3" max="3" width="64.5703125" style="1" bestFit="1" customWidth="1"/>
    <col min="4" max="4" width="14.28515625" style="1" bestFit="1" customWidth="1"/>
    <col min="5" max="5" width="19.85546875" style="1" bestFit="1" customWidth="1"/>
    <col min="6" max="6" width="9.140625" style="1" customWidth="1"/>
    <col min="7" max="7" width="8.42578125" style="1" customWidth="1"/>
    <col min="8" max="8" width="5" style="1" customWidth="1"/>
    <col min="9" max="9" width="8.5703125" style="1" customWidth="1"/>
    <col min="10" max="10" width="8.7109375" style="1" customWidth="1"/>
    <col min="11" max="11" width="7.7109375" style="1" customWidth="1"/>
    <col min="12" max="12" width="10" style="1" customWidth="1"/>
    <col min="13" max="14" width="11.28515625" style="1" customWidth="1"/>
    <col min="15" max="15" width="7" style="1" customWidth="1"/>
    <col min="16" max="16" width="9" style="1" bestFit="1" customWidth="1"/>
    <col min="17" max="17" width="8.42578125" style="1" bestFit="1" customWidth="1"/>
    <col min="18" max="18" width="16.85546875" style="1" customWidth="1"/>
    <col min="19" max="19" width="9" style="1" customWidth="1"/>
    <col min="20" max="21" width="12.28515625" style="1" customWidth="1"/>
    <col min="22" max="22" width="11.140625" style="1" customWidth="1"/>
    <col min="23" max="24" width="11.28515625" style="1" customWidth="1"/>
    <col min="25" max="26" width="11.140625" style="1" customWidth="1"/>
    <col min="27" max="27" width="10.42578125" style="1" customWidth="1"/>
    <col min="28" max="28" width="10.5703125" style="1" customWidth="1"/>
    <col min="29" max="29" width="14" style="1" customWidth="1"/>
    <col min="30" max="30" width="9.7109375" style="1" customWidth="1"/>
    <col min="31" max="31" width="40.28515625" style="1" customWidth="1"/>
    <col min="32" max="32" width="9.5703125" style="1" customWidth="1"/>
    <col min="33" max="33" width="16.85546875" style="1" customWidth="1"/>
    <col min="34" max="34" width="38.85546875" style="1" customWidth="1"/>
    <col min="35" max="35" width="9.85546875" style="1" customWidth="1"/>
    <col min="36" max="36" width="11" style="1" customWidth="1"/>
    <col min="37" max="37" width="48.28515625" style="1" customWidth="1"/>
    <col min="38" max="38" width="49.140625" style="1" customWidth="1"/>
    <col min="39" max="39" width="26.28515625" style="1" customWidth="1"/>
    <col min="40" max="40" width="10.140625" style="1" customWidth="1"/>
    <col min="41" max="41" width="13.28515625" style="1" customWidth="1"/>
    <col min="42" max="42" width="10.140625" style="1" customWidth="1"/>
    <col min="43" max="43" width="10.7109375" style="1" customWidth="1"/>
    <col min="44" max="44" width="10.28515625" style="1" customWidth="1"/>
    <col min="45" max="46" width="11" style="1" customWidth="1"/>
    <col min="47" max="47" width="25.140625" style="1" customWidth="1"/>
    <col min="48" max="48" width="5.5703125" style="1" customWidth="1"/>
    <col min="49" max="49" width="9.140625" style="1" customWidth="1"/>
    <col min="50" max="50" width="93.42578125" style="1" customWidth="1"/>
    <col min="51" max="51" width="10.28515625" style="1" customWidth="1"/>
    <col min="52" max="52" width="7.42578125" style="1" customWidth="1"/>
    <col min="53" max="53" width="10.42578125" style="1" customWidth="1"/>
    <col min="54" max="55" width="9.85546875" style="1" customWidth="1"/>
    <col min="56" max="56" width="9.28515625" style="1" customWidth="1"/>
    <col min="57" max="57" width="17.140625" style="1" customWidth="1"/>
    <col min="58" max="58" width="9.42578125" style="1" customWidth="1"/>
    <col min="59" max="59" width="11" style="1" customWidth="1"/>
    <col min="60" max="60" width="9.140625" style="1" customWidth="1"/>
    <col min="61" max="61" width="8.42578125" style="1" customWidth="1"/>
    <col min="62" max="62" width="22" style="1" customWidth="1"/>
    <col min="63" max="63" width="4.5703125" style="1" customWidth="1"/>
    <col min="64" max="64" width="6.5703125" style="1" customWidth="1"/>
    <col min="65" max="65" width="2.85546875" style="1" customWidth="1"/>
    <col min="66" max="66" width="11.28515625" style="1" customWidth="1"/>
    <col min="67" max="67" width="22.85546875" style="1" customWidth="1"/>
    <col min="68" max="69" width="11.7109375" style="1" customWidth="1"/>
    <col min="70" max="70" width="18.28515625" style="1" customWidth="1"/>
    <col min="71" max="71" width="8.28515625" style="1" customWidth="1"/>
    <col min="72" max="72" width="11.28515625" style="1" customWidth="1"/>
    <col min="73" max="74" width="9.7109375" style="1" customWidth="1"/>
    <col min="75" max="75" width="9" style="1" customWidth="1"/>
    <col min="76" max="76" width="9.7109375" style="1" customWidth="1"/>
    <col min="77" max="77" width="9.42578125" style="1" customWidth="1"/>
    <col min="78" max="78" width="11.7109375" style="1" customWidth="1"/>
    <col min="79" max="79" width="8.28515625" style="1" customWidth="1"/>
    <col min="80" max="80" width="7.85546875" style="1" customWidth="1"/>
    <col min="81" max="81" width="10.5703125" style="1" customWidth="1"/>
    <col min="82" max="82" width="10.7109375" style="1" customWidth="1"/>
    <col min="83" max="83" width="11" style="1" customWidth="1"/>
    <col min="84" max="84" width="9.42578125" style="1" customWidth="1"/>
    <col min="85" max="85" width="6" style="1" customWidth="1"/>
    <col min="86" max="86" width="6.7109375" style="1" customWidth="1"/>
    <col min="87" max="87" width="10.5703125" style="1" customWidth="1"/>
    <col min="88" max="88" width="5.140625" style="1" customWidth="1"/>
    <col min="89" max="89" width="5.7109375" style="1" customWidth="1"/>
    <col min="90" max="90" width="6.7109375" style="1" customWidth="1"/>
    <col min="91" max="91" width="5.28515625" style="1" customWidth="1"/>
    <col min="92" max="92" width="10.5703125" style="1" customWidth="1"/>
    <col min="93" max="93" width="4.85546875" style="1" customWidth="1"/>
    <col min="94" max="95" width="10.28515625" style="1" customWidth="1"/>
    <col min="96" max="96" width="9.7109375" style="1" customWidth="1"/>
    <col min="97" max="97" width="10.28515625" style="1" customWidth="1"/>
    <col min="98" max="98" width="10.5703125" style="1" customWidth="1"/>
    <col min="99" max="100" width="10" style="1" customWidth="1"/>
    <col min="101" max="101" width="10.140625" style="1" customWidth="1"/>
    <col min="102" max="103" width="10.7109375" style="1" customWidth="1"/>
    <col min="104" max="104" width="9.85546875" style="1" customWidth="1"/>
    <col min="105" max="105" width="10.140625" style="1" customWidth="1"/>
    <col min="106" max="106" width="10.28515625" style="1" customWidth="1"/>
    <col min="107" max="107" width="9.85546875" style="1" customWidth="1"/>
    <col min="108" max="108" width="9.7109375" style="1" customWidth="1"/>
    <col min="109" max="112" width="12.5703125" style="1" bestFit="1" customWidth="1"/>
    <col min="113" max="113" width="11.5703125" style="1" bestFit="1" customWidth="1"/>
    <col min="114" max="116" width="14.28515625" style="1" bestFit="1" customWidth="1"/>
    <col min="117" max="117" width="12.5703125" style="1" bestFit="1" customWidth="1"/>
    <col min="118" max="118" width="11.5703125" style="1" bestFit="1" customWidth="1"/>
    <col min="119" max="119" width="12.5703125" style="1" bestFit="1" customWidth="1"/>
    <col min="120" max="120" width="10.7109375" style="1" customWidth="1"/>
    <col min="121" max="121" width="9.28515625" style="1" customWidth="1"/>
    <col min="122" max="122" width="10.42578125" style="1" customWidth="1"/>
    <col min="123" max="123" width="10" style="1" customWidth="1"/>
    <col min="124" max="124" width="10.140625" style="1" bestFit="1" customWidth="1"/>
    <col min="125" max="125" width="12.140625" style="3" bestFit="1" customWidth="1"/>
    <col min="126" max="126" width="23" bestFit="1" customWidth="1"/>
    <col min="127" max="127" width="16.28515625" bestFit="1" customWidth="1"/>
    <col min="128" max="128" width="20.28515625" bestFit="1" customWidth="1"/>
    <col min="129" max="129" width="25.28515625" bestFit="1" customWidth="1"/>
    <col min="130" max="130" width="13.42578125" bestFit="1" customWidth="1"/>
    <col min="131" max="131" width="29" bestFit="1" customWidth="1"/>
    <col min="132" max="132" width="22.85546875" bestFit="1" customWidth="1"/>
    <col min="133" max="133" width="20.5703125" bestFit="1" customWidth="1"/>
    <col min="134" max="134" width="13.85546875" bestFit="1" customWidth="1"/>
    <col min="135" max="135" width="15.28515625" bestFit="1" customWidth="1"/>
  </cols>
  <sheetData>
    <row r="1" spans="1:135" x14ac:dyDescent="0.25">
      <c r="A1" s="1" t="s">
        <v>0</v>
      </c>
      <c r="B1" s="1" t="s">
        <v>1</v>
      </c>
      <c r="C1" s="1" t="s">
        <v>2</v>
      </c>
      <c r="D1" s="1" t="s">
        <v>693</v>
      </c>
      <c r="E1" s="1" t="s">
        <v>694</v>
      </c>
      <c r="F1" s="1" t="s">
        <v>3</v>
      </c>
      <c r="G1" s="1" t="s">
        <v>4</v>
      </c>
      <c r="H1" s="1" t="s">
        <v>5</v>
      </c>
      <c r="I1" s="1" t="s">
        <v>6</v>
      </c>
      <c r="J1" s="1" t="s">
        <v>7</v>
      </c>
      <c r="K1" s="1" t="s">
        <v>8</v>
      </c>
      <c r="L1" s="1" t="s">
        <v>9</v>
      </c>
      <c r="M1" s="1" t="s">
        <v>10</v>
      </c>
      <c r="N1" s="1" t="s">
        <v>11</v>
      </c>
      <c r="O1" s="1" t="s">
        <v>12</v>
      </c>
      <c r="P1" s="1" t="s">
        <v>13</v>
      </c>
      <c r="Q1" s="1" t="s">
        <v>14</v>
      </c>
      <c r="R1" s="1" t="s">
        <v>15</v>
      </c>
      <c r="S1" s="1" t="s">
        <v>16</v>
      </c>
      <c r="T1" s="1" t="s">
        <v>17</v>
      </c>
      <c r="U1" s="1" t="s">
        <v>18</v>
      </c>
      <c r="V1" s="1" t="s">
        <v>19</v>
      </c>
      <c r="W1" s="1" t="s">
        <v>20</v>
      </c>
      <c r="X1" s="1" t="s">
        <v>21</v>
      </c>
      <c r="Y1" s="1" t="s">
        <v>22</v>
      </c>
      <c r="Z1" s="1" t="s">
        <v>23</v>
      </c>
      <c r="AA1" s="1" t="s">
        <v>24</v>
      </c>
      <c r="AB1" s="1" t="s">
        <v>25</v>
      </c>
      <c r="AC1" s="1" t="s">
        <v>26</v>
      </c>
      <c r="AD1" s="1" t="s">
        <v>27</v>
      </c>
      <c r="AE1" s="1" t="s">
        <v>28</v>
      </c>
      <c r="AF1" s="1" t="s">
        <v>29</v>
      </c>
      <c r="AG1" s="1" t="s">
        <v>30</v>
      </c>
      <c r="AH1" s="1" t="s">
        <v>31</v>
      </c>
      <c r="AI1" s="1" t="s">
        <v>32</v>
      </c>
      <c r="AJ1" s="1" t="s">
        <v>33</v>
      </c>
      <c r="AK1" s="1" t="s">
        <v>34</v>
      </c>
      <c r="AL1" s="1" t="s">
        <v>35</v>
      </c>
      <c r="AM1" s="1" t="s">
        <v>36</v>
      </c>
      <c r="AN1" s="1" t="s">
        <v>37</v>
      </c>
      <c r="AO1" s="1" t="s">
        <v>38</v>
      </c>
      <c r="AP1" s="1" t="s">
        <v>39</v>
      </c>
      <c r="AQ1" s="1" t="s">
        <v>40</v>
      </c>
      <c r="AR1" s="1" t="s">
        <v>41</v>
      </c>
      <c r="AS1" s="1" t="s">
        <v>42</v>
      </c>
      <c r="AT1" s="1" t="s">
        <v>43</v>
      </c>
      <c r="AU1" s="1" t="s">
        <v>44</v>
      </c>
      <c r="AV1" s="1" t="s">
        <v>45</v>
      </c>
      <c r="AW1" s="1" t="s">
        <v>46</v>
      </c>
      <c r="AX1" s="1" t="s">
        <v>47</v>
      </c>
      <c r="AY1" s="1" t="s">
        <v>48</v>
      </c>
      <c r="AZ1" s="1" t="s">
        <v>49</v>
      </c>
      <c r="BA1" s="1" t="s">
        <v>50</v>
      </c>
      <c r="BB1" s="1" t="s">
        <v>51</v>
      </c>
      <c r="BC1" s="1" t="s">
        <v>52</v>
      </c>
      <c r="BD1" s="1" t="s">
        <v>53</v>
      </c>
      <c r="BE1" s="1" t="s">
        <v>54</v>
      </c>
      <c r="BF1" s="1" t="s">
        <v>55</v>
      </c>
      <c r="BG1" s="1" t="s">
        <v>56</v>
      </c>
      <c r="BH1" s="1" t="s">
        <v>57</v>
      </c>
      <c r="BI1" s="1" t="s">
        <v>58</v>
      </c>
      <c r="BJ1" s="1" t="s">
        <v>59</v>
      </c>
      <c r="BK1" s="1" t="s">
        <v>60</v>
      </c>
      <c r="BL1" s="1" t="s">
        <v>61</v>
      </c>
      <c r="BM1" s="1" t="s">
        <v>62</v>
      </c>
      <c r="BN1" s="1" t="s">
        <v>63</v>
      </c>
      <c r="BO1" s="1" t="s">
        <v>64</v>
      </c>
      <c r="BP1" s="1" t="s">
        <v>65</v>
      </c>
      <c r="BQ1" s="1" t="s">
        <v>66</v>
      </c>
      <c r="BR1" s="1" t="s">
        <v>67</v>
      </c>
      <c r="BS1" s="1" t="s">
        <v>68</v>
      </c>
      <c r="BT1" s="1" t="s">
        <v>69</v>
      </c>
      <c r="BU1" s="1" t="s">
        <v>70</v>
      </c>
      <c r="BV1" s="1" t="s">
        <v>71</v>
      </c>
      <c r="BW1" s="1" t="s">
        <v>72</v>
      </c>
      <c r="BX1" s="1" t="s">
        <v>73</v>
      </c>
      <c r="BY1" s="1" t="s">
        <v>74</v>
      </c>
      <c r="BZ1" s="1" t="s">
        <v>75</v>
      </c>
      <c r="CA1" s="1" t="s">
        <v>76</v>
      </c>
      <c r="CB1" s="1" t="s">
        <v>77</v>
      </c>
      <c r="CC1" s="1" t="s">
        <v>78</v>
      </c>
      <c r="CD1" s="1" t="s">
        <v>79</v>
      </c>
      <c r="CE1" s="1" t="s">
        <v>80</v>
      </c>
      <c r="CF1" s="1" t="s">
        <v>81</v>
      </c>
      <c r="CG1" s="1" t="s">
        <v>82</v>
      </c>
      <c r="CH1" s="1" t="s">
        <v>83</v>
      </c>
      <c r="CI1" s="1" t="s">
        <v>84</v>
      </c>
      <c r="CJ1" s="1" t="s">
        <v>85</v>
      </c>
      <c r="CK1" s="1" t="s">
        <v>86</v>
      </c>
      <c r="CL1" s="1" t="s">
        <v>87</v>
      </c>
      <c r="CM1" s="1" t="s">
        <v>88</v>
      </c>
      <c r="CN1" s="1" t="s">
        <v>89</v>
      </c>
      <c r="CO1" s="1" t="s">
        <v>90</v>
      </c>
      <c r="CP1" s="1" t="s">
        <v>91</v>
      </c>
      <c r="CQ1" s="1" t="s">
        <v>92</v>
      </c>
      <c r="CR1" s="1" t="s">
        <v>93</v>
      </c>
      <c r="CS1" s="1" t="s">
        <v>94</v>
      </c>
      <c r="CT1" s="1" t="s">
        <v>95</v>
      </c>
      <c r="CU1" s="1" t="s">
        <v>96</v>
      </c>
      <c r="CV1" s="1" t="s">
        <v>97</v>
      </c>
      <c r="CW1" s="1" t="s">
        <v>98</v>
      </c>
      <c r="CX1" s="1" t="s">
        <v>99</v>
      </c>
      <c r="CY1" s="1" t="s">
        <v>100</v>
      </c>
      <c r="CZ1" s="1" t="s">
        <v>101</v>
      </c>
      <c r="DA1" s="1" t="s">
        <v>102</v>
      </c>
      <c r="DB1" s="1" t="s">
        <v>103</v>
      </c>
      <c r="DC1" s="1" t="s">
        <v>104</v>
      </c>
      <c r="DD1" s="1" t="s">
        <v>105</v>
      </c>
      <c r="DE1" s="1" t="s">
        <v>106</v>
      </c>
      <c r="DF1" s="1" t="s">
        <v>107</v>
      </c>
      <c r="DG1" s="1" t="s">
        <v>108</v>
      </c>
      <c r="DH1" s="1" t="s">
        <v>109</v>
      </c>
      <c r="DI1" s="1" t="s">
        <v>110</v>
      </c>
      <c r="DJ1" s="1" t="s">
        <v>111</v>
      </c>
      <c r="DK1" s="1" t="s">
        <v>112</v>
      </c>
      <c r="DL1" s="1" t="s">
        <v>113</v>
      </c>
      <c r="DM1" s="1" t="s">
        <v>114</v>
      </c>
      <c r="DN1" s="1" t="s">
        <v>115</v>
      </c>
      <c r="DO1" s="1" t="s">
        <v>116</v>
      </c>
      <c r="DP1" s="1" t="s">
        <v>117</v>
      </c>
      <c r="DQ1" s="1" t="s">
        <v>118</v>
      </c>
      <c r="DR1" s="1" t="s">
        <v>119</v>
      </c>
      <c r="DS1" s="1" t="s">
        <v>120</v>
      </c>
      <c r="DT1" s="1" t="s">
        <v>121</v>
      </c>
      <c r="DU1" s="3" t="s">
        <v>122</v>
      </c>
      <c r="DV1" s="1" t="s">
        <v>695</v>
      </c>
      <c r="DW1" s="4" t="s">
        <v>696</v>
      </c>
      <c r="DX1" s="1" t="s">
        <v>697</v>
      </c>
      <c r="DY1" s="1" t="s">
        <v>698</v>
      </c>
      <c r="DZ1" s="4" t="s">
        <v>699</v>
      </c>
      <c r="EA1" s="1" t="s">
        <v>700</v>
      </c>
      <c r="EB1" s="1" t="s">
        <v>701</v>
      </c>
      <c r="EC1" s="1" t="s">
        <v>702</v>
      </c>
      <c r="ED1" s="1" t="s">
        <v>703</v>
      </c>
      <c r="EE1" s="1" t="s">
        <v>704</v>
      </c>
    </row>
    <row r="2" spans="1:135" x14ac:dyDescent="0.25">
      <c r="A2" s="1">
        <v>265</v>
      </c>
      <c r="B2" s="1" t="s">
        <v>123</v>
      </c>
      <c r="C2" s="1" t="s">
        <v>124</v>
      </c>
      <c r="D2" s="1" t="b">
        <f t="shared" ref="D2" si="0">ISNUMBER(SEARCH("Displacements",C2))</f>
        <v>0</v>
      </c>
      <c r="E2" s="1" t="str">
        <f t="shared" ref="E2" si="1">IF(ISNUMBER(SEARCH("Residential",C2)),"Residential", "Business")</f>
        <v>Residential</v>
      </c>
      <c r="F2" s="1">
        <v>4</v>
      </c>
      <c r="G2" s="1">
        <v>0</v>
      </c>
      <c r="H2" s="1">
        <v>0</v>
      </c>
      <c r="I2" s="1">
        <v>-1</v>
      </c>
      <c r="J2" s="1">
        <v>0</v>
      </c>
      <c r="M2" s="1">
        <v>3.3112379471199999E-3</v>
      </c>
      <c r="N2" s="1">
        <v>1.5928617996099999E-7</v>
      </c>
      <c r="O2" s="1">
        <v>15843</v>
      </c>
      <c r="P2" s="1">
        <v>18740</v>
      </c>
      <c r="Q2" s="1">
        <v>2618967</v>
      </c>
      <c r="R2" s="1" t="s">
        <v>125</v>
      </c>
      <c r="S2" s="1">
        <v>39138</v>
      </c>
      <c r="W2" s="1">
        <v>2214180.54746</v>
      </c>
      <c r="X2" s="1">
        <v>7021.0045666599999</v>
      </c>
      <c r="Y2" s="1">
        <v>2207187.9902300001</v>
      </c>
      <c r="Z2" s="1">
        <v>7020.9828054400004</v>
      </c>
      <c r="AC2" s="1" t="s">
        <v>126</v>
      </c>
      <c r="AD2" s="1">
        <v>43332</v>
      </c>
      <c r="AE2" s="1" t="s">
        <v>127</v>
      </c>
      <c r="AF2" s="1">
        <v>2618967</v>
      </c>
      <c r="AG2" s="1" t="s">
        <v>125</v>
      </c>
      <c r="AH2" s="1" t="s">
        <v>128</v>
      </c>
      <c r="AI2" s="1" t="s">
        <v>129</v>
      </c>
      <c r="AJ2" s="1">
        <v>100</v>
      </c>
      <c r="AM2" s="1" t="s">
        <v>130</v>
      </c>
      <c r="AO2" s="1" t="s">
        <v>131</v>
      </c>
      <c r="AP2" s="1" t="s">
        <v>132</v>
      </c>
      <c r="AQ2" s="1" t="s">
        <v>133</v>
      </c>
      <c r="AR2" s="1" t="s">
        <v>134</v>
      </c>
      <c r="AS2" s="1" t="s">
        <v>135</v>
      </c>
      <c r="AT2" s="1" t="s">
        <v>136</v>
      </c>
      <c r="AU2" s="1" t="s">
        <v>137</v>
      </c>
      <c r="AV2" s="1" t="s">
        <v>138</v>
      </c>
      <c r="AW2" s="1" t="s">
        <v>139</v>
      </c>
      <c r="AX2" s="1" t="s">
        <v>140</v>
      </c>
      <c r="BA2" s="1">
        <v>0</v>
      </c>
      <c r="BB2" s="1">
        <v>0</v>
      </c>
      <c r="BK2" s="1" t="s">
        <v>141</v>
      </c>
      <c r="BL2" s="1" t="s">
        <v>142</v>
      </c>
      <c r="BO2" s="1" t="s">
        <v>143</v>
      </c>
      <c r="BU2" s="1">
        <v>49.972999999999999</v>
      </c>
      <c r="BV2" s="1">
        <v>0</v>
      </c>
      <c r="BW2" s="1">
        <v>2176823.88</v>
      </c>
      <c r="BX2" s="1">
        <v>2176823.88</v>
      </c>
      <c r="BY2" s="1">
        <v>1304</v>
      </c>
      <c r="BZ2" s="1" t="s">
        <v>144</v>
      </c>
      <c r="CA2" s="1" t="s">
        <v>145</v>
      </c>
      <c r="CB2" s="1" t="s">
        <v>146</v>
      </c>
      <c r="CD2" s="1" t="s">
        <v>147</v>
      </c>
      <c r="CE2" s="1" t="s">
        <v>129</v>
      </c>
      <c r="CF2" s="1">
        <v>1965</v>
      </c>
      <c r="CG2" s="1">
        <v>1935</v>
      </c>
      <c r="CI2" s="1" t="s">
        <v>148</v>
      </c>
      <c r="CL2" s="1">
        <v>1</v>
      </c>
      <c r="CM2" s="1">
        <v>0</v>
      </c>
      <c r="CN2" s="1">
        <v>100</v>
      </c>
      <c r="CO2" s="1" t="s">
        <v>149</v>
      </c>
      <c r="CP2" s="1">
        <v>39079</v>
      </c>
      <c r="CQ2" s="1" t="s">
        <v>150</v>
      </c>
      <c r="CR2" s="1">
        <v>2019</v>
      </c>
      <c r="CS2" s="1">
        <v>0</v>
      </c>
      <c r="CT2" s="1">
        <v>0</v>
      </c>
      <c r="CU2" s="1">
        <v>0</v>
      </c>
      <c r="CV2" s="1">
        <v>0</v>
      </c>
      <c r="CW2" s="1">
        <v>0</v>
      </c>
      <c r="CX2" s="1">
        <v>0</v>
      </c>
      <c r="CY2" s="1">
        <v>0</v>
      </c>
      <c r="CZ2" s="1">
        <v>0</v>
      </c>
      <c r="DA2" s="1">
        <v>0</v>
      </c>
      <c r="DB2" s="1">
        <v>0</v>
      </c>
      <c r="DC2" s="1">
        <v>0</v>
      </c>
      <c r="DD2" s="1">
        <v>2018</v>
      </c>
      <c r="DE2" s="5">
        <v>20502</v>
      </c>
      <c r="DF2" s="5">
        <v>34245</v>
      </c>
      <c r="DG2" s="5">
        <v>9000</v>
      </c>
      <c r="DH2" s="5">
        <v>0</v>
      </c>
      <c r="DI2" s="5">
        <v>6029</v>
      </c>
      <c r="DJ2" s="5">
        <v>449757</v>
      </c>
      <c r="DK2" s="5">
        <v>513504</v>
      </c>
      <c r="DL2" s="5">
        <v>443728</v>
      </c>
      <c r="DM2" s="5">
        <v>69776</v>
      </c>
      <c r="DN2" s="5">
        <v>0</v>
      </c>
      <c r="DO2" s="5">
        <v>69776</v>
      </c>
      <c r="DP2" s="1">
        <v>0</v>
      </c>
      <c r="DQ2" s="1">
        <v>0</v>
      </c>
      <c r="DT2" s="1">
        <v>0</v>
      </c>
      <c r="DU2" s="3">
        <v>0.406982546986</v>
      </c>
      <c r="DV2" s="8">
        <f>IF(ROUND(DU2/(BX2/43560),4)&lt;0.95,ROUND(DU2/(BX2/43560),4),1)</f>
        <v>8.0999999999999996E-3</v>
      </c>
      <c r="DW2" s="5">
        <f>((DK2-(DE2+DF2))/BX2)</f>
        <v>0.21074603426346095</v>
      </c>
      <c r="DX2" s="6">
        <f>IF(C2=TRUE,DK2,DU2*43560*DW2)</f>
        <v>3736.1393614082886</v>
      </c>
      <c r="DY2" s="7">
        <f>IF(E2="Residential",1.5, IF(D2=TRUE, 2.2,1.8))</f>
        <v>1.5</v>
      </c>
      <c r="DZ2" s="5">
        <f>MAX(DW2*DY2,MIN(1.5))</f>
        <v>1.5</v>
      </c>
      <c r="EA2" s="6">
        <f>IF(D2=TRUE,DK2*DY2,DU2*43560*DZ2)</f>
        <v>26592.23962006524</v>
      </c>
      <c r="EB2" s="6">
        <f>IF(DX2&gt;1000,IF(E2="Residential", 71000, 105000),11000)</f>
        <v>71000</v>
      </c>
      <c r="EC2" s="6">
        <f>IF(D2=TRUE,IF(E2="Business",224000,162000),0)</f>
        <v>0</v>
      </c>
      <c r="ED2" s="6">
        <f>EB2+EC2</f>
        <v>71000</v>
      </c>
      <c r="EE2" s="6">
        <f>ROUNDUP((EA2+ED2),-2)</f>
        <v>97600</v>
      </c>
    </row>
    <row r="3" spans="1:135" ht="30" x14ac:dyDescent="0.25">
      <c r="A3" s="1">
        <v>117</v>
      </c>
      <c r="B3" s="1" t="s">
        <v>151</v>
      </c>
      <c r="C3" s="1" t="s">
        <v>152</v>
      </c>
      <c r="D3" s="1" t="b">
        <f t="shared" ref="D3:D45" si="2">ISNUMBER(SEARCH("Displacements",C3))</f>
        <v>1</v>
      </c>
      <c r="E3" s="1" t="str">
        <f t="shared" ref="E3:E45" si="3">IF(ISNUMBER(SEARCH("Residential",C3)),"Residential", "Business")</f>
        <v>Business</v>
      </c>
      <c r="F3" s="1">
        <v>2</v>
      </c>
      <c r="G3" s="1">
        <v>0</v>
      </c>
      <c r="H3" s="1">
        <v>0</v>
      </c>
      <c r="I3" s="1">
        <v>-1</v>
      </c>
      <c r="J3" s="1">
        <v>0</v>
      </c>
      <c r="M3" s="1">
        <v>3.0617471109000002E-3</v>
      </c>
      <c r="N3" s="1">
        <v>4.0986160102600002E-7</v>
      </c>
      <c r="O3" s="1">
        <v>28864</v>
      </c>
      <c r="P3" s="1">
        <v>32014</v>
      </c>
      <c r="Q3" s="1">
        <v>2620888</v>
      </c>
      <c r="R3" s="1" t="s">
        <v>153</v>
      </c>
      <c r="S3" s="1">
        <v>39166</v>
      </c>
      <c r="W3" s="1">
        <v>42327.3273912</v>
      </c>
      <c r="X3" s="1">
        <v>949.56041187000005</v>
      </c>
      <c r="Y3" s="1">
        <v>45614.0019531</v>
      </c>
      <c r="Z3" s="1">
        <v>983.91192873</v>
      </c>
      <c r="AE3" s="1" t="s">
        <v>154</v>
      </c>
      <c r="AF3" s="1">
        <v>2620888</v>
      </c>
      <c r="AG3" s="1" t="s">
        <v>153</v>
      </c>
      <c r="AH3" s="1" t="s">
        <v>155</v>
      </c>
      <c r="AI3" s="1" t="s">
        <v>129</v>
      </c>
      <c r="AJ3" s="1">
        <v>100</v>
      </c>
      <c r="AM3" s="1" t="s">
        <v>156</v>
      </c>
      <c r="AO3" s="1" t="s">
        <v>157</v>
      </c>
      <c r="AP3" s="1" t="s">
        <v>158</v>
      </c>
      <c r="AQ3" s="1" t="s">
        <v>159</v>
      </c>
      <c r="AR3" s="1" t="s">
        <v>134</v>
      </c>
      <c r="AS3" s="1" t="s">
        <v>160</v>
      </c>
      <c r="AT3" s="1" t="s">
        <v>161</v>
      </c>
      <c r="AU3" s="1" t="s">
        <v>162</v>
      </c>
      <c r="AV3" s="1" t="s">
        <v>163</v>
      </c>
      <c r="AW3" s="1" t="s">
        <v>164</v>
      </c>
      <c r="AX3" s="1" t="s">
        <v>165</v>
      </c>
      <c r="BA3" s="1">
        <v>0</v>
      </c>
      <c r="BB3" s="1">
        <v>0</v>
      </c>
      <c r="BC3" s="1" t="s">
        <v>166</v>
      </c>
      <c r="BD3" s="1" t="s">
        <v>167</v>
      </c>
      <c r="BE3" s="1" t="s">
        <v>168</v>
      </c>
      <c r="BF3" s="1" t="s">
        <v>169</v>
      </c>
      <c r="BG3" s="1" t="s">
        <v>170</v>
      </c>
      <c r="BH3" s="1" t="s">
        <v>132</v>
      </c>
      <c r="BI3" s="1" t="s">
        <v>171</v>
      </c>
      <c r="BJ3" s="2" t="s">
        <v>172</v>
      </c>
      <c r="BL3" s="1" t="s">
        <v>173</v>
      </c>
      <c r="BO3" s="1" t="s">
        <v>174</v>
      </c>
      <c r="BR3" s="1" t="s">
        <v>175</v>
      </c>
      <c r="BS3" s="1">
        <v>42360</v>
      </c>
      <c r="BT3" s="1" t="s">
        <v>176</v>
      </c>
      <c r="BU3" s="1">
        <v>1.0509999999999999</v>
      </c>
      <c r="BV3" s="1">
        <v>0</v>
      </c>
      <c r="BW3" s="1">
        <v>45781.56</v>
      </c>
      <c r="BX3" s="1">
        <v>45781.56</v>
      </c>
      <c r="BY3" s="1">
        <v>3000</v>
      </c>
      <c r="BZ3" s="1" t="s">
        <v>177</v>
      </c>
      <c r="CA3" s="1" t="s">
        <v>178</v>
      </c>
      <c r="CB3" s="1" t="s">
        <v>179</v>
      </c>
      <c r="CC3" s="1" t="s">
        <v>177</v>
      </c>
      <c r="CD3" s="1" t="s">
        <v>147</v>
      </c>
      <c r="CE3" s="1" t="s">
        <v>180</v>
      </c>
      <c r="CF3" s="1">
        <v>2010</v>
      </c>
      <c r="CG3" s="1">
        <v>2010</v>
      </c>
      <c r="CI3" s="1" t="s">
        <v>178</v>
      </c>
      <c r="CL3" s="1">
        <v>1</v>
      </c>
      <c r="CM3" s="1">
        <v>0</v>
      </c>
      <c r="CN3" s="1">
        <v>100</v>
      </c>
      <c r="CO3" s="1" t="s">
        <v>149</v>
      </c>
      <c r="CP3" s="1">
        <v>39106</v>
      </c>
      <c r="CQ3" s="1" t="s">
        <v>150</v>
      </c>
      <c r="CR3" s="1">
        <v>2019</v>
      </c>
      <c r="CS3" s="1">
        <v>0</v>
      </c>
      <c r="CT3" s="1">
        <v>0</v>
      </c>
      <c r="CU3" s="1">
        <v>0</v>
      </c>
      <c r="CV3" s="1">
        <v>0</v>
      </c>
      <c r="CW3" s="1">
        <v>0</v>
      </c>
      <c r="CX3" s="1">
        <v>0</v>
      </c>
      <c r="CY3" s="1">
        <v>0</v>
      </c>
      <c r="CZ3" s="1">
        <v>0</v>
      </c>
      <c r="DA3" s="1">
        <v>0</v>
      </c>
      <c r="DB3" s="1">
        <v>0</v>
      </c>
      <c r="DC3" s="1">
        <v>0</v>
      </c>
      <c r="DD3" s="1">
        <v>2018</v>
      </c>
      <c r="DE3" s="5">
        <v>0</v>
      </c>
      <c r="DF3" s="5">
        <v>102060</v>
      </c>
      <c r="DG3" s="5">
        <v>0</v>
      </c>
      <c r="DH3" s="5">
        <v>183126</v>
      </c>
      <c r="DI3" s="5">
        <v>0</v>
      </c>
      <c r="DJ3" s="5">
        <v>0</v>
      </c>
      <c r="DK3" s="5">
        <v>285186</v>
      </c>
      <c r="DL3" s="5">
        <v>0</v>
      </c>
      <c r="DM3" s="5">
        <v>285186</v>
      </c>
      <c r="DN3" s="5">
        <v>0</v>
      </c>
      <c r="DO3" s="5">
        <v>285186</v>
      </c>
      <c r="DP3" s="1">
        <v>2007</v>
      </c>
      <c r="DQ3" s="1">
        <v>1170306</v>
      </c>
      <c r="DR3" s="1" t="s">
        <v>163</v>
      </c>
      <c r="DS3" s="1" t="s">
        <v>164</v>
      </c>
      <c r="DT3" s="1">
        <v>1.83</v>
      </c>
      <c r="DU3" s="3">
        <v>1.0471561222600001</v>
      </c>
      <c r="DV3" s="8">
        <f t="shared" ref="DV3:DV5" si="4">IF(ROUND(DU3/(BX3/43560),4)&lt;0.95,ROUND(DU3/(BX3/43560),4),1)</f>
        <v>1</v>
      </c>
      <c r="DW3" s="5">
        <f t="shared" ref="DW3:DW5" si="5">((DK3-(DE3+DF3))/BX3)</f>
        <v>3.9999947577146782</v>
      </c>
      <c r="DX3" s="6">
        <f t="shared" ref="DX3:DX5" si="6">IF(C3=TRUE,DK3,DU3*43560*DW3)</f>
        <v>182456.24362034709</v>
      </c>
      <c r="DY3" s="7">
        <f t="shared" ref="DY3:DY5" si="7">IF(E3="Residential",1.5, IF(D3=TRUE, 2.2,1.8))</f>
        <v>2.2000000000000002</v>
      </c>
      <c r="DZ3" s="5">
        <f>MAX(DW3*DY3,MIN(1.5))</f>
        <v>8.7999884669722928</v>
      </c>
      <c r="EA3" s="6">
        <f t="shared" ref="EA3:EA5" si="8">IF(D3=TRUE,DK3*DY3,DU3*43560*DZ3)</f>
        <v>627409.20000000007</v>
      </c>
      <c r="EB3" s="6">
        <f t="shared" ref="EB3:EB5" si="9">IF(DX3&gt;1000,IF(E3="Residential", 71000, 105000),11000)</f>
        <v>105000</v>
      </c>
      <c r="EC3" s="6">
        <f t="shared" ref="EC3:EC5" si="10">IF(D3=TRUE,IF(E3="Business",224000,162000),0)</f>
        <v>224000</v>
      </c>
      <c r="ED3" s="6">
        <f t="shared" ref="ED3:ED5" si="11">EB3+EC3</f>
        <v>329000</v>
      </c>
      <c r="EE3" s="6">
        <f t="shared" ref="EE3:EE5" si="12">ROUNDUP((EA3+ED3),-2)</f>
        <v>956500</v>
      </c>
    </row>
    <row r="4" spans="1:135" ht="30" x14ac:dyDescent="0.25">
      <c r="A4" s="1">
        <v>163</v>
      </c>
      <c r="B4" s="1" t="s">
        <v>181</v>
      </c>
      <c r="C4" s="1" t="s">
        <v>182</v>
      </c>
      <c r="D4" s="1" t="b">
        <f t="shared" si="2"/>
        <v>1</v>
      </c>
      <c r="E4" s="1" t="str">
        <f t="shared" si="3"/>
        <v>Residential</v>
      </c>
      <c r="F4" s="1">
        <v>3</v>
      </c>
      <c r="G4" s="1">
        <v>0</v>
      </c>
      <c r="H4" s="1">
        <v>0</v>
      </c>
      <c r="I4" s="1">
        <v>-1</v>
      </c>
      <c r="J4" s="1">
        <v>0</v>
      </c>
      <c r="M4" s="1">
        <v>2.13053813992E-3</v>
      </c>
      <c r="N4" s="1">
        <v>2.4093336551999999E-7</v>
      </c>
      <c r="O4" s="1">
        <v>48756</v>
      </c>
      <c r="P4" s="1">
        <v>61380</v>
      </c>
      <c r="Q4" s="1">
        <v>1170084</v>
      </c>
      <c r="R4" s="1" t="s">
        <v>183</v>
      </c>
      <c r="S4" s="1">
        <v>39005</v>
      </c>
      <c r="W4" s="1">
        <v>30548.1228089</v>
      </c>
      <c r="X4" s="1">
        <v>779.61199684999997</v>
      </c>
      <c r="Y4" s="1">
        <v>27168.1796875</v>
      </c>
      <c r="Z4" s="1">
        <v>723.34375489000001</v>
      </c>
      <c r="AC4" s="1" t="s">
        <v>184</v>
      </c>
      <c r="AD4" s="1">
        <v>43495</v>
      </c>
      <c r="AE4" s="1" t="s">
        <v>185</v>
      </c>
      <c r="AF4" s="1">
        <v>1170084</v>
      </c>
      <c r="AG4" s="1" t="s">
        <v>183</v>
      </c>
      <c r="AH4" s="1" t="s">
        <v>186</v>
      </c>
      <c r="AI4" s="1" t="s">
        <v>129</v>
      </c>
      <c r="AJ4" s="1">
        <v>100</v>
      </c>
      <c r="AM4" s="1" t="s">
        <v>187</v>
      </c>
      <c r="AO4" s="1" t="s">
        <v>170</v>
      </c>
      <c r="AP4" s="1" t="s">
        <v>132</v>
      </c>
      <c r="AQ4" s="1" t="s">
        <v>188</v>
      </c>
      <c r="AR4" s="1" t="s">
        <v>134</v>
      </c>
      <c r="AS4" s="1" t="s">
        <v>160</v>
      </c>
      <c r="AT4" s="1" t="s">
        <v>161</v>
      </c>
      <c r="AU4" s="1" t="s">
        <v>162</v>
      </c>
      <c r="AV4" s="1" t="s">
        <v>163</v>
      </c>
      <c r="AW4" s="1" t="s">
        <v>189</v>
      </c>
      <c r="AX4" s="1" t="s">
        <v>190</v>
      </c>
      <c r="BA4" s="1">
        <v>0</v>
      </c>
      <c r="BB4" s="1">
        <v>0</v>
      </c>
      <c r="BC4" s="1" t="s">
        <v>191</v>
      </c>
      <c r="BD4" s="1" t="s">
        <v>167</v>
      </c>
      <c r="BE4" s="1" t="s">
        <v>168</v>
      </c>
      <c r="BF4" s="1" t="s">
        <v>169</v>
      </c>
      <c r="BG4" s="1" t="s">
        <v>170</v>
      </c>
      <c r="BH4" s="1" t="s">
        <v>132</v>
      </c>
      <c r="BI4" s="1" t="s">
        <v>171</v>
      </c>
      <c r="BJ4" s="2" t="s">
        <v>192</v>
      </c>
      <c r="BL4" s="1" t="s">
        <v>173</v>
      </c>
      <c r="BO4" s="1" t="s">
        <v>174</v>
      </c>
      <c r="BR4" s="1" t="s">
        <v>193</v>
      </c>
      <c r="BS4" s="1">
        <v>43435</v>
      </c>
      <c r="BT4" s="1" t="s">
        <v>194</v>
      </c>
      <c r="BU4" s="1">
        <v>0.629</v>
      </c>
      <c r="BV4" s="1">
        <v>0</v>
      </c>
      <c r="BW4" s="1">
        <v>27399.24</v>
      </c>
      <c r="BX4" s="1">
        <v>27399.24</v>
      </c>
      <c r="BY4" s="1">
        <v>1117</v>
      </c>
      <c r="BZ4" s="1" t="s">
        <v>195</v>
      </c>
      <c r="CA4" s="1" t="s">
        <v>196</v>
      </c>
      <c r="CB4" s="1" t="s">
        <v>197</v>
      </c>
      <c r="CD4" s="1" t="s">
        <v>147</v>
      </c>
      <c r="CE4" s="1" t="s">
        <v>129</v>
      </c>
      <c r="CF4" s="1">
        <v>1980</v>
      </c>
      <c r="CG4" s="1">
        <v>1942</v>
      </c>
      <c r="CI4" s="1" t="s">
        <v>196</v>
      </c>
      <c r="CL4" s="1">
        <v>1</v>
      </c>
      <c r="CM4" s="1">
        <v>0</v>
      </c>
      <c r="CN4" s="1">
        <v>100</v>
      </c>
      <c r="CO4" s="1" t="s">
        <v>149</v>
      </c>
      <c r="CQ4" s="1" t="s">
        <v>150</v>
      </c>
      <c r="CR4" s="1">
        <v>2019</v>
      </c>
      <c r="CS4" s="1">
        <v>0</v>
      </c>
      <c r="CT4" s="1">
        <v>0</v>
      </c>
      <c r="CU4" s="1">
        <v>0</v>
      </c>
      <c r="CV4" s="1">
        <v>0</v>
      </c>
      <c r="CW4" s="1">
        <v>0</v>
      </c>
      <c r="CX4" s="1">
        <v>0</v>
      </c>
      <c r="CY4" s="1">
        <v>0</v>
      </c>
      <c r="CZ4" s="1">
        <v>0</v>
      </c>
      <c r="DA4" s="1">
        <v>0</v>
      </c>
      <c r="DB4" s="1">
        <v>0</v>
      </c>
      <c r="DC4" s="1">
        <v>0</v>
      </c>
      <c r="DD4" s="1">
        <v>2018</v>
      </c>
      <c r="DE4" s="5">
        <v>85777</v>
      </c>
      <c r="DF4" s="5">
        <v>0</v>
      </c>
      <c r="DG4" s="5">
        <v>48915</v>
      </c>
      <c r="DH4" s="5">
        <v>0</v>
      </c>
      <c r="DI4" s="5">
        <v>0</v>
      </c>
      <c r="DJ4" s="5">
        <v>0</v>
      </c>
      <c r="DK4" s="5">
        <v>134692</v>
      </c>
      <c r="DL4" s="5">
        <v>0</v>
      </c>
      <c r="DM4" s="5">
        <v>134692</v>
      </c>
      <c r="DN4" s="5">
        <v>0</v>
      </c>
      <c r="DO4" s="5">
        <v>134692</v>
      </c>
      <c r="DP4" s="1">
        <v>0</v>
      </c>
      <c r="DQ4" s="1">
        <v>0</v>
      </c>
      <c r="DT4" s="1">
        <v>0</v>
      </c>
      <c r="DU4" s="3">
        <v>0.61555100010899999</v>
      </c>
      <c r="DV4" s="8">
        <f t="shared" si="4"/>
        <v>1</v>
      </c>
      <c r="DW4" s="5">
        <f t="shared" si="5"/>
        <v>1.7852684964984429</v>
      </c>
      <c r="DX4" s="6">
        <f t="shared" si="6"/>
        <v>47869.12109750673</v>
      </c>
      <c r="DY4" s="7">
        <f t="shared" si="7"/>
        <v>1.5</v>
      </c>
      <c r="DZ4" s="5">
        <f t="shared" ref="DZ4:DZ5" si="13">MAX(DW4*DY4,MIN(1.5))</f>
        <v>2.6779027447476644</v>
      </c>
      <c r="EA4" s="6">
        <f t="shared" si="8"/>
        <v>202038</v>
      </c>
      <c r="EB4" s="6">
        <f t="shared" si="9"/>
        <v>71000</v>
      </c>
      <c r="EC4" s="6">
        <f t="shared" si="10"/>
        <v>162000</v>
      </c>
      <c r="ED4" s="6">
        <f t="shared" si="11"/>
        <v>233000</v>
      </c>
      <c r="EE4" s="6">
        <f t="shared" si="12"/>
        <v>435100</v>
      </c>
    </row>
    <row r="5" spans="1:135" ht="30" x14ac:dyDescent="0.25">
      <c r="A5" s="1">
        <v>115</v>
      </c>
      <c r="B5" s="1" t="s">
        <v>151</v>
      </c>
      <c r="C5" s="1" t="s">
        <v>152</v>
      </c>
      <c r="D5" s="1" t="b">
        <f t="shared" si="2"/>
        <v>1</v>
      </c>
      <c r="E5" s="1" t="str">
        <f t="shared" si="3"/>
        <v>Business</v>
      </c>
      <c r="F5" s="1">
        <v>2</v>
      </c>
      <c r="G5" s="1">
        <v>0</v>
      </c>
      <c r="H5" s="1">
        <v>0</v>
      </c>
      <c r="I5" s="1">
        <v>-1</v>
      </c>
      <c r="J5" s="1">
        <v>0</v>
      </c>
      <c r="M5" s="1">
        <v>2.5499399422900001E-3</v>
      </c>
      <c r="N5" s="1">
        <v>3.08791544341E-7</v>
      </c>
      <c r="O5" s="1">
        <v>56870</v>
      </c>
      <c r="P5" s="1">
        <v>55932</v>
      </c>
      <c r="Q5" s="1">
        <v>2620889</v>
      </c>
      <c r="R5" s="1" t="s">
        <v>198</v>
      </c>
      <c r="S5" s="1">
        <v>39166</v>
      </c>
      <c r="W5" s="1">
        <v>34058.810420000002</v>
      </c>
      <c r="X5" s="1">
        <v>823.96961743999998</v>
      </c>
      <c r="Y5" s="1">
        <v>34365.5214844</v>
      </c>
      <c r="Z5" s="1">
        <v>825.32302804000005</v>
      </c>
      <c r="AE5" s="1" t="s">
        <v>199</v>
      </c>
      <c r="AF5" s="1">
        <v>2620889</v>
      </c>
      <c r="AG5" s="1" t="s">
        <v>198</v>
      </c>
      <c r="AH5" s="1" t="s">
        <v>200</v>
      </c>
      <c r="AI5" s="1" t="s">
        <v>129</v>
      </c>
      <c r="AJ5" s="1">
        <v>100</v>
      </c>
      <c r="AK5" s="1" t="s">
        <v>201</v>
      </c>
      <c r="AM5" s="1" t="s">
        <v>202</v>
      </c>
      <c r="AO5" s="1" t="s">
        <v>203</v>
      </c>
      <c r="AP5" s="1" t="s">
        <v>132</v>
      </c>
      <c r="AQ5" s="1" t="s">
        <v>204</v>
      </c>
      <c r="AR5" s="1" t="s">
        <v>134</v>
      </c>
      <c r="AS5" s="1" t="s">
        <v>160</v>
      </c>
      <c r="AT5" s="1" t="s">
        <v>161</v>
      </c>
      <c r="AU5" s="1" t="s">
        <v>162</v>
      </c>
      <c r="AV5" s="1" t="s">
        <v>163</v>
      </c>
      <c r="AW5" s="1" t="s">
        <v>205</v>
      </c>
      <c r="AX5" s="1" t="s">
        <v>206</v>
      </c>
      <c r="BA5" s="1">
        <v>0</v>
      </c>
      <c r="BB5" s="1">
        <v>0</v>
      </c>
      <c r="BC5" s="1" t="s">
        <v>207</v>
      </c>
      <c r="BD5" s="1" t="s">
        <v>167</v>
      </c>
      <c r="BE5" s="1" t="s">
        <v>168</v>
      </c>
      <c r="BF5" s="1" t="s">
        <v>169</v>
      </c>
      <c r="BG5" s="1" t="s">
        <v>170</v>
      </c>
      <c r="BH5" s="1" t="s">
        <v>132</v>
      </c>
      <c r="BI5" s="1" t="s">
        <v>171</v>
      </c>
      <c r="BJ5" s="2" t="s">
        <v>208</v>
      </c>
      <c r="BL5" s="1" t="s">
        <v>173</v>
      </c>
      <c r="BO5" s="1" t="s">
        <v>174</v>
      </c>
      <c r="BR5" s="1" t="s">
        <v>209</v>
      </c>
      <c r="BS5" s="1">
        <v>40303</v>
      </c>
      <c r="BT5" s="1" t="s">
        <v>210</v>
      </c>
      <c r="BU5" s="1">
        <v>0.78</v>
      </c>
      <c r="BV5" s="1">
        <v>0</v>
      </c>
      <c r="BW5" s="1">
        <v>33976.800000000003</v>
      </c>
      <c r="BX5" s="1">
        <v>33976.800000000003</v>
      </c>
      <c r="BY5" s="1">
        <v>6400</v>
      </c>
      <c r="BZ5" s="1" t="s">
        <v>211</v>
      </c>
      <c r="CA5" s="1" t="s">
        <v>212</v>
      </c>
      <c r="CB5" s="1" t="s">
        <v>213</v>
      </c>
      <c r="CC5" s="1" t="s">
        <v>214</v>
      </c>
      <c r="CD5" s="1" t="s">
        <v>147</v>
      </c>
      <c r="CE5" s="1" t="s">
        <v>180</v>
      </c>
      <c r="CF5" s="1">
        <v>2010</v>
      </c>
      <c r="CG5" s="1">
        <v>2004</v>
      </c>
      <c r="CI5" s="1" t="s">
        <v>212</v>
      </c>
      <c r="CL5" s="1">
        <v>1</v>
      </c>
      <c r="CM5" s="1">
        <v>0</v>
      </c>
      <c r="CN5" s="1">
        <v>100</v>
      </c>
      <c r="CO5" s="1" t="s">
        <v>149</v>
      </c>
      <c r="CP5" s="1">
        <v>39106</v>
      </c>
      <c r="CQ5" s="1" t="s">
        <v>150</v>
      </c>
      <c r="CR5" s="1">
        <v>2019</v>
      </c>
      <c r="CS5" s="1">
        <v>0</v>
      </c>
      <c r="CT5" s="1">
        <v>0</v>
      </c>
      <c r="CU5" s="1">
        <v>0</v>
      </c>
      <c r="CV5" s="1">
        <v>0</v>
      </c>
      <c r="CW5" s="1">
        <v>0</v>
      </c>
      <c r="CX5" s="1">
        <v>0</v>
      </c>
      <c r="CY5" s="1">
        <v>0</v>
      </c>
      <c r="CZ5" s="1">
        <v>0</v>
      </c>
      <c r="DA5" s="1">
        <v>0</v>
      </c>
      <c r="DB5" s="1">
        <v>0</v>
      </c>
      <c r="DC5" s="1">
        <v>0</v>
      </c>
      <c r="DD5" s="1">
        <v>2018</v>
      </c>
      <c r="DE5" s="5">
        <v>0</v>
      </c>
      <c r="DF5" s="5">
        <v>274828</v>
      </c>
      <c r="DG5" s="5">
        <v>0</v>
      </c>
      <c r="DH5" s="5">
        <v>271814</v>
      </c>
      <c r="DI5" s="5">
        <v>0</v>
      </c>
      <c r="DJ5" s="5">
        <v>0</v>
      </c>
      <c r="DK5" s="5">
        <v>546642</v>
      </c>
      <c r="DL5" s="5">
        <v>0</v>
      </c>
      <c r="DM5" s="5">
        <v>546642</v>
      </c>
      <c r="DN5" s="5">
        <v>0</v>
      </c>
      <c r="DO5" s="5">
        <v>546642</v>
      </c>
      <c r="DP5" s="1">
        <v>2007</v>
      </c>
      <c r="DQ5" s="1">
        <v>1170306</v>
      </c>
      <c r="DR5" s="1" t="s">
        <v>163</v>
      </c>
      <c r="DS5" s="1" t="s">
        <v>164</v>
      </c>
      <c r="DT5" s="1">
        <v>1.83</v>
      </c>
      <c r="DU5" s="3">
        <v>0.78892801907999999</v>
      </c>
      <c r="DV5" s="8">
        <f t="shared" si="4"/>
        <v>1</v>
      </c>
      <c r="DW5" s="5">
        <f t="shared" si="5"/>
        <v>7.9999882272609542</v>
      </c>
      <c r="DX5" s="6">
        <f t="shared" si="6"/>
        <v>274925.23151052708</v>
      </c>
      <c r="DY5" s="7">
        <f t="shared" si="7"/>
        <v>2.2000000000000002</v>
      </c>
      <c r="DZ5" s="5">
        <f t="shared" si="13"/>
        <v>17.599974099974101</v>
      </c>
      <c r="EA5" s="6">
        <f t="shared" si="8"/>
        <v>1202612.4000000001</v>
      </c>
      <c r="EB5" s="6">
        <f t="shared" si="9"/>
        <v>105000</v>
      </c>
      <c r="EC5" s="6">
        <f t="shared" si="10"/>
        <v>224000</v>
      </c>
      <c r="ED5" s="6">
        <f t="shared" si="11"/>
        <v>329000</v>
      </c>
      <c r="EE5" s="6">
        <f t="shared" si="12"/>
        <v>1531700</v>
      </c>
    </row>
    <row r="6" spans="1:135" ht="30" x14ac:dyDescent="0.25">
      <c r="A6" s="1">
        <v>175</v>
      </c>
      <c r="B6" s="1" t="s">
        <v>181</v>
      </c>
      <c r="C6" s="1" t="s">
        <v>182</v>
      </c>
      <c r="D6" s="1" t="b">
        <f t="shared" si="2"/>
        <v>1</v>
      </c>
      <c r="E6" s="1" t="str">
        <f t="shared" si="3"/>
        <v>Residential</v>
      </c>
      <c r="F6" s="1">
        <v>3</v>
      </c>
      <c r="G6" s="1">
        <v>0</v>
      </c>
      <c r="H6" s="1">
        <v>0</v>
      </c>
      <c r="I6" s="1">
        <v>-1</v>
      </c>
      <c r="J6" s="1">
        <v>0</v>
      </c>
      <c r="M6" s="1">
        <v>9.0820836106899998E-3</v>
      </c>
      <c r="N6" s="1">
        <v>4.5922501176699999E-6</v>
      </c>
      <c r="O6" s="1">
        <v>68558</v>
      </c>
      <c r="P6" s="1">
        <v>72979</v>
      </c>
      <c r="Q6" s="1">
        <v>2509579</v>
      </c>
      <c r="R6" s="1" t="s">
        <v>215</v>
      </c>
      <c r="W6" s="1">
        <v>525954.53493700002</v>
      </c>
      <c r="X6" s="1">
        <v>3018.5800774499999</v>
      </c>
      <c r="Y6" s="1">
        <v>511134.18945300003</v>
      </c>
      <c r="Z6" s="1">
        <v>2973.9540564499998</v>
      </c>
      <c r="AE6" s="1" t="s">
        <v>216</v>
      </c>
      <c r="AF6" s="1">
        <v>2509579</v>
      </c>
      <c r="AG6" s="1" t="s">
        <v>215</v>
      </c>
      <c r="AH6" s="1" t="s">
        <v>217</v>
      </c>
      <c r="AI6" s="1" t="s">
        <v>129</v>
      </c>
      <c r="AJ6" s="1">
        <v>100</v>
      </c>
      <c r="AM6" s="1" t="s">
        <v>218</v>
      </c>
      <c r="AO6" s="1" t="s">
        <v>131</v>
      </c>
      <c r="AP6" s="1" t="s">
        <v>132</v>
      </c>
      <c r="AQ6" s="1" t="s">
        <v>219</v>
      </c>
      <c r="AR6" s="1" t="s">
        <v>134</v>
      </c>
      <c r="AS6" s="1" t="s">
        <v>220</v>
      </c>
      <c r="AT6" s="1" t="s">
        <v>221</v>
      </c>
      <c r="AU6" s="1" t="s">
        <v>222</v>
      </c>
      <c r="AV6" s="1" t="s">
        <v>223</v>
      </c>
      <c r="AW6" s="1" t="s">
        <v>224</v>
      </c>
      <c r="AX6" s="1" t="s">
        <v>225</v>
      </c>
      <c r="BA6" s="1">
        <v>0</v>
      </c>
      <c r="BB6" s="1">
        <v>0</v>
      </c>
      <c r="BC6" s="1" t="s">
        <v>226</v>
      </c>
      <c r="BE6" s="1" t="s">
        <v>227</v>
      </c>
      <c r="BG6" s="1" t="s">
        <v>131</v>
      </c>
      <c r="BH6" s="1" t="s">
        <v>132</v>
      </c>
      <c r="BI6" s="1" t="s">
        <v>228</v>
      </c>
      <c r="BJ6" s="2" t="s">
        <v>229</v>
      </c>
      <c r="BL6" s="1" t="s">
        <v>142</v>
      </c>
      <c r="BN6" s="1" t="s">
        <v>230</v>
      </c>
      <c r="BO6" s="1" t="s">
        <v>231</v>
      </c>
      <c r="BU6" s="1">
        <v>11.6988</v>
      </c>
      <c r="BV6" s="1">
        <v>0</v>
      </c>
      <c r="BW6" s="1">
        <v>509599.73</v>
      </c>
      <c r="BX6" s="1">
        <v>509599.73</v>
      </c>
      <c r="BY6" s="1">
        <v>2134</v>
      </c>
      <c r="BZ6" s="1" t="s">
        <v>232</v>
      </c>
      <c r="CA6" s="1" t="s">
        <v>233</v>
      </c>
      <c r="CB6" s="1" t="s">
        <v>234</v>
      </c>
      <c r="CD6" s="1" t="s">
        <v>147</v>
      </c>
      <c r="CE6" s="1" t="s">
        <v>129</v>
      </c>
      <c r="CF6" s="1">
        <v>1990</v>
      </c>
      <c r="CG6" s="1">
        <v>1985</v>
      </c>
      <c r="CI6" s="1" t="s">
        <v>148</v>
      </c>
      <c r="CJ6" s="1" t="s">
        <v>235</v>
      </c>
      <c r="CK6" s="1" t="s">
        <v>236</v>
      </c>
      <c r="CL6" s="1">
        <v>1</v>
      </c>
      <c r="CM6" s="1">
        <v>0</v>
      </c>
      <c r="CN6" s="1">
        <v>100</v>
      </c>
      <c r="CO6" s="1" t="s">
        <v>149</v>
      </c>
      <c r="CP6" s="1">
        <v>37586</v>
      </c>
      <c r="CQ6" s="1" t="s">
        <v>150</v>
      </c>
      <c r="CR6" s="1">
        <v>2019</v>
      </c>
      <c r="CS6" s="1">
        <v>0</v>
      </c>
      <c r="CT6" s="1">
        <v>0</v>
      </c>
      <c r="CU6" s="1">
        <v>0</v>
      </c>
      <c r="CV6" s="1">
        <v>0</v>
      </c>
      <c r="CW6" s="1">
        <v>0</v>
      </c>
      <c r="CX6" s="1">
        <v>0</v>
      </c>
      <c r="CY6" s="1">
        <v>0</v>
      </c>
      <c r="CZ6" s="1">
        <v>0</v>
      </c>
      <c r="DA6" s="1">
        <v>0</v>
      </c>
      <c r="DB6" s="1">
        <v>0</v>
      </c>
      <c r="DC6" s="1">
        <v>0</v>
      </c>
      <c r="DD6" s="1">
        <v>2018</v>
      </c>
      <c r="DE6" s="5">
        <v>215013</v>
      </c>
      <c r="DF6" s="5">
        <v>41528</v>
      </c>
      <c r="DG6" s="5">
        <v>11000</v>
      </c>
      <c r="DH6" s="5">
        <v>0</v>
      </c>
      <c r="DI6" s="5">
        <v>1476</v>
      </c>
      <c r="DJ6" s="5">
        <v>117687</v>
      </c>
      <c r="DK6" s="5">
        <v>385228</v>
      </c>
      <c r="DL6" s="5">
        <v>116211</v>
      </c>
      <c r="DM6" s="5">
        <v>269017</v>
      </c>
      <c r="DN6" s="5">
        <v>8817</v>
      </c>
      <c r="DO6" s="5">
        <v>260200</v>
      </c>
      <c r="DP6" s="1">
        <v>2003</v>
      </c>
      <c r="DQ6" s="1">
        <v>2122325</v>
      </c>
      <c r="DR6" s="1" t="s">
        <v>223</v>
      </c>
      <c r="DS6" s="1" t="s">
        <v>224</v>
      </c>
      <c r="DT6" s="1">
        <v>12.076000000000001</v>
      </c>
      <c r="DU6" s="3">
        <v>11.7340740085</v>
      </c>
      <c r="DV6" s="8">
        <f t="shared" ref="DV6:DV45" si="14">IF(ROUND(DU6/(BX6/43560),4)&lt;0.95,ROUND(DU6/(BX6/43560),4),1)</f>
        <v>1</v>
      </c>
      <c r="DW6" s="5">
        <f t="shared" ref="DW6:DW45" si="15">((DK6-(DE6+DF6))/BX6)</f>
        <v>0.25252564399906569</v>
      </c>
      <c r="DX6" s="6">
        <f t="shared" ref="DX6:DX45" si="16">IF(C6=TRUE,DK6,DU6*43560*DW6)</f>
        <v>129075.01418996224</v>
      </c>
      <c r="DY6" s="7">
        <f t="shared" ref="DY6:DY45" si="17">IF(E6="Residential",1.5, IF(D6=TRUE, 2.2,1.8))</f>
        <v>1.5</v>
      </c>
      <c r="DZ6" s="5">
        <f t="shared" ref="DZ6:DZ45" si="18">MAX(DW6*DY6,MIN(1.5))</f>
        <v>1.5</v>
      </c>
      <c r="EA6" s="6">
        <f t="shared" ref="EA6:EA45" si="19">IF(D6=TRUE,DK6*DY6,DU6*43560*DZ6)</f>
        <v>577842</v>
      </c>
      <c r="EB6" s="6">
        <f t="shared" ref="EB6:EB45" si="20">IF(DX6&gt;1000,IF(E6="Residential", 71000, 105000),11000)</f>
        <v>71000</v>
      </c>
      <c r="EC6" s="6">
        <f t="shared" ref="EC6:EC45" si="21">IF(D6=TRUE,IF(E6="Business",224000,162000),0)</f>
        <v>162000</v>
      </c>
      <c r="ED6" s="6">
        <f t="shared" ref="ED6:ED45" si="22">EB6+EC6</f>
        <v>233000</v>
      </c>
      <c r="EE6" s="6">
        <f t="shared" ref="EE6:EE45" si="23">ROUNDUP((EA6+ED6),-2)</f>
        <v>810900</v>
      </c>
    </row>
    <row r="7" spans="1:135" ht="30" x14ac:dyDescent="0.25">
      <c r="A7" s="1">
        <v>167</v>
      </c>
      <c r="B7" s="1" t="s">
        <v>181</v>
      </c>
      <c r="C7" s="1" t="s">
        <v>182</v>
      </c>
      <c r="D7" s="1" t="b">
        <f t="shared" si="2"/>
        <v>1</v>
      </c>
      <c r="E7" s="1" t="str">
        <f t="shared" si="3"/>
        <v>Residential</v>
      </c>
      <c r="F7" s="1">
        <v>3</v>
      </c>
      <c r="G7" s="1">
        <v>0</v>
      </c>
      <c r="H7" s="1">
        <v>0</v>
      </c>
      <c r="I7" s="1">
        <v>-1</v>
      </c>
      <c r="J7" s="1">
        <v>0</v>
      </c>
      <c r="M7" s="1">
        <v>1.50604236385E-3</v>
      </c>
      <c r="N7" s="1">
        <v>1.2382221228000001E-7</v>
      </c>
      <c r="O7" s="1">
        <v>76842</v>
      </c>
      <c r="P7" s="1">
        <v>77346</v>
      </c>
      <c r="Q7" s="1">
        <v>1171207</v>
      </c>
      <c r="R7" s="1" t="s">
        <v>237</v>
      </c>
      <c r="W7" s="1">
        <v>13979.8821126</v>
      </c>
      <c r="X7" s="1">
        <v>521.65520787000003</v>
      </c>
      <c r="Y7" s="1">
        <v>13780.3515625</v>
      </c>
      <c r="Z7" s="1">
        <v>516.25122818</v>
      </c>
      <c r="AE7" s="1" t="s">
        <v>238</v>
      </c>
      <c r="AF7" s="1">
        <v>1171207</v>
      </c>
      <c r="AG7" s="1" t="s">
        <v>237</v>
      </c>
      <c r="AH7" s="1" t="s">
        <v>239</v>
      </c>
      <c r="AI7" s="1" t="s">
        <v>129</v>
      </c>
      <c r="AJ7" s="1">
        <v>100</v>
      </c>
      <c r="AM7" s="1" t="s">
        <v>240</v>
      </c>
      <c r="AO7" s="1" t="s">
        <v>241</v>
      </c>
      <c r="AP7" s="1" t="s">
        <v>242</v>
      </c>
      <c r="AQ7" s="1" t="s">
        <v>243</v>
      </c>
      <c r="AR7" s="1" t="s">
        <v>134</v>
      </c>
      <c r="AS7" s="1" t="s">
        <v>160</v>
      </c>
      <c r="AT7" s="1" t="s">
        <v>161</v>
      </c>
      <c r="AU7" s="1" t="s">
        <v>162</v>
      </c>
      <c r="AV7" s="1" t="s">
        <v>163</v>
      </c>
      <c r="AW7" s="1" t="s">
        <v>244</v>
      </c>
      <c r="AX7" s="1" t="s">
        <v>245</v>
      </c>
      <c r="BA7" s="1">
        <v>0</v>
      </c>
      <c r="BB7" s="1">
        <v>0</v>
      </c>
      <c r="BC7" s="1" t="s">
        <v>246</v>
      </c>
      <c r="BD7" s="1" t="s">
        <v>167</v>
      </c>
      <c r="BE7" s="1" t="s">
        <v>168</v>
      </c>
      <c r="BF7" s="1" t="s">
        <v>169</v>
      </c>
      <c r="BG7" s="1" t="s">
        <v>170</v>
      </c>
      <c r="BH7" s="1" t="s">
        <v>132</v>
      </c>
      <c r="BI7" s="1" t="s">
        <v>171</v>
      </c>
      <c r="BJ7" s="2" t="s">
        <v>247</v>
      </c>
      <c r="BL7" s="1" t="s">
        <v>173</v>
      </c>
      <c r="BN7" s="1" t="s">
        <v>230</v>
      </c>
      <c r="BO7" s="1" t="s">
        <v>174</v>
      </c>
      <c r="BR7" s="1" t="s">
        <v>248</v>
      </c>
      <c r="BT7" s="1" t="s">
        <v>249</v>
      </c>
      <c r="BU7" s="1">
        <v>0.44</v>
      </c>
      <c r="BV7" s="1">
        <v>0</v>
      </c>
      <c r="BW7" s="1">
        <v>19166</v>
      </c>
      <c r="BX7" s="1">
        <v>19166.400000000001</v>
      </c>
      <c r="BY7" s="1">
        <v>1665</v>
      </c>
      <c r="BZ7" s="1" t="s">
        <v>250</v>
      </c>
      <c r="CA7" s="1" t="s">
        <v>196</v>
      </c>
      <c r="CB7" s="1" t="s">
        <v>251</v>
      </c>
      <c r="CD7" s="1" t="s">
        <v>147</v>
      </c>
      <c r="CE7" s="1" t="s">
        <v>129</v>
      </c>
      <c r="CF7" s="1">
        <v>1980</v>
      </c>
      <c r="CG7" s="1">
        <v>1965</v>
      </c>
      <c r="CI7" s="1" t="s">
        <v>196</v>
      </c>
      <c r="CL7" s="1">
        <v>1</v>
      </c>
      <c r="CM7" s="1">
        <v>0</v>
      </c>
      <c r="CN7" s="1">
        <v>100</v>
      </c>
      <c r="CO7" s="1" t="s">
        <v>149</v>
      </c>
      <c r="CQ7" s="1" t="s">
        <v>150</v>
      </c>
      <c r="CR7" s="1">
        <v>2019</v>
      </c>
      <c r="CS7" s="1">
        <v>0</v>
      </c>
      <c r="CT7" s="1">
        <v>0</v>
      </c>
      <c r="CU7" s="1">
        <v>0</v>
      </c>
      <c r="CV7" s="1">
        <v>0</v>
      </c>
      <c r="CW7" s="1">
        <v>0</v>
      </c>
      <c r="CX7" s="1">
        <v>0</v>
      </c>
      <c r="CY7" s="1">
        <v>0</v>
      </c>
      <c r="CZ7" s="1">
        <v>0</v>
      </c>
      <c r="DA7" s="1">
        <v>0</v>
      </c>
      <c r="DB7" s="1">
        <v>0</v>
      </c>
      <c r="DC7" s="1">
        <v>0</v>
      </c>
      <c r="DD7" s="1">
        <v>2018</v>
      </c>
      <c r="DE7" s="5">
        <v>99982</v>
      </c>
      <c r="DF7" s="5">
        <v>0</v>
      </c>
      <c r="DG7" s="5">
        <v>19800</v>
      </c>
      <c r="DH7" s="5">
        <v>0</v>
      </c>
      <c r="DI7" s="5">
        <v>0</v>
      </c>
      <c r="DJ7" s="5">
        <v>0</v>
      </c>
      <c r="DK7" s="5">
        <v>119782</v>
      </c>
      <c r="DL7" s="5">
        <v>0</v>
      </c>
      <c r="DM7" s="5">
        <v>119782</v>
      </c>
      <c r="DN7" s="5">
        <v>0</v>
      </c>
      <c r="DO7" s="5">
        <v>119782</v>
      </c>
      <c r="DP7" s="1">
        <v>0</v>
      </c>
      <c r="DQ7" s="1">
        <v>0</v>
      </c>
      <c r="DT7" s="1">
        <v>0</v>
      </c>
      <c r="DU7" s="3">
        <v>0.31635454526200002</v>
      </c>
      <c r="DV7" s="8">
        <f t="shared" si="14"/>
        <v>0.71899999999999997</v>
      </c>
      <c r="DW7" s="5">
        <f t="shared" si="15"/>
        <v>1.0330578512396693</v>
      </c>
      <c r="DX7" s="6">
        <f t="shared" si="16"/>
        <v>14235.954536789999</v>
      </c>
      <c r="DY7" s="7">
        <f t="shared" si="17"/>
        <v>1.5</v>
      </c>
      <c r="DZ7" s="5">
        <f t="shared" si="18"/>
        <v>1.549586776859504</v>
      </c>
      <c r="EA7" s="6">
        <f t="shared" si="19"/>
        <v>179673</v>
      </c>
      <c r="EB7" s="6">
        <f t="shared" si="20"/>
        <v>71000</v>
      </c>
      <c r="EC7" s="6">
        <f t="shared" si="21"/>
        <v>162000</v>
      </c>
      <c r="ED7" s="6">
        <f t="shared" si="22"/>
        <v>233000</v>
      </c>
      <c r="EE7" s="6">
        <f t="shared" si="23"/>
        <v>412700</v>
      </c>
    </row>
    <row r="8" spans="1:135" ht="30" x14ac:dyDescent="0.25">
      <c r="A8" s="1">
        <v>309</v>
      </c>
      <c r="B8" s="1" t="s">
        <v>123</v>
      </c>
      <c r="C8" s="1" t="s">
        <v>124</v>
      </c>
      <c r="D8" s="1" t="b">
        <f t="shared" si="2"/>
        <v>0</v>
      </c>
      <c r="E8" s="1" t="str">
        <f t="shared" si="3"/>
        <v>Residential</v>
      </c>
      <c r="F8" s="1">
        <v>4</v>
      </c>
      <c r="G8" s="1">
        <v>0</v>
      </c>
      <c r="H8" s="1">
        <v>0</v>
      </c>
      <c r="I8" s="1">
        <v>-1</v>
      </c>
      <c r="J8" s="1">
        <v>0</v>
      </c>
      <c r="M8" s="1">
        <v>6.9464635531600004E-3</v>
      </c>
      <c r="N8" s="1">
        <v>2.1717410496800002E-6</v>
      </c>
      <c r="O8" s="1">
        <v>104676</v>
      </c>
      <c r="P8" s="1">
        <v>107489</v>
      </c>
      <c r="Q8" s="1">
        <v>1101337</v>
      </c>
      <c r="R8" s="1" t="s">
        <v>252</v>
      </c>
      <c r="W8" s="1">
        <v>866806.13971500006</v>
      </c>
      <c r="X8" s="1">
        <v>4058.83630696</v>
      </c>
      <c r="Y8" s="1">
        <v>858978.05664099997</v>
      </c>
      <c r="Z8" s="1">
        <v>4044.4623163800002</v>
      </c>
      <c r="AE8" s="1" t="s">
        <v>253</v>
      </c>
      <c r="AF8" s="1">
        <v>1101337</v>
      </c>
      <c r="AG8" s="1" t="s">
        <v>252</v>
      </c>
      <c r="AH8" s="1" t="s">
        <v>254</v>
      </c>
      <c r="AI8" s="1" t="s">
        <v>129</v>
      </c>
      <c r="AJ8" s="1">
        <v>100</v>
      </c>
      <c r="AM8" s="1" t="s">
        <v>255</v>
      </c>
      <c r="AO8" s="1" t="s">
        <v>131</v>
      </c>
      <c r="AP8" s="1" t="s">
        <v>132</v>
      </c>
      <c r="AQ8" s="1" t="s">
        <v>256</v>
      </c>
      <c r="AR8" s="1" t="s">
        <v>134</v>
      </c>
      <c r="AS8" s="1" t="s">
        <v>135</v>
      </c>
      <c r="AT8" s="1" t="s">
        <v>136</v>
      </c>
      <c r="AU8" s="1" t="s">
        <v>137</v>
      </c>
      <c r="AV8" s="1" t="s">
        <v>138</v>
      </c>
      <c r="AW8" s="1" t="s">
        <v>257</v>
      </c>
      <c r="AX8" s="1" t="s">
        <v>258</v>
      </c>
      <c r="BA8" s="1">
        <v>0</v>
      </c>
      <c r="BB8" s="1">
        <v>0</v>
      </c>
      <c r="BC8" s="1" t="s">
        <v>259</v>
      </c>
      <c r="BE8" s="1" t="s">
        <v>260</v>
      </c>
      <c r="BG8" s="1" t="s">
        <v>131</v>
      </c>
      <c r="BH8" s="1" t="s">
        <v>132</v>
      </c>
      <c r="BI8" s="1" t="s">
        <v>228</v>
      </c>
      <c r="BJ8" s="2" t="s">
        <v>261</v>
      </c>
      <c r="BL8" s="1" t="s">
        <v>142</v>
      </c>
      <c r="BN8" s="1" t="s">
        <v>230</v>
      </c>
      <c r="BO8" s="1" t="s">
        <v>231</v>
      </c>
      <c r="BP8" s="1" t="s">
        <v>262</v>
      </c>
      <c r="BQ8" s="1" t="s">
        <v>263</v>
      </c>
      <c r="BR8" s="1" t="s">
        <v>248</v>
      </c>
      <c r="BS8" s="1">
        <v>35243</v>
      </c>
      <c r="BT8" s="1" t="s">
        <v>176</v>
      </c>
      <c r="BU8" s="1">
        <v>19.342700000000001</v>
      </c>
      <c r="BV8" s="1">
        <v>0</v>
      </c>
      <c r="BW8" s="1">
        <v>842568</v>
      </c>
      <c r="BX8" s="1">
        <v>842568.01</v>
      </c>
      <c r="BY8" s="1">
        <v>1902</v>
      </c>
      <c r="BZ8" s="1" t="s">
        <v>264</v>
      </c>
      <c r="CA8" s="1" t="s">
        <v>233</v>
      </c>
      <c r="CB8" s="1" t="s">
        <v>265</v>
      </c>
      <c r="CD8" s="1" t="s">
        <v>147</v>
      </c>
      <c r="CE8" s="1" t="s">
        <v>129</v>
      </c>
      <c r="CF8" s="1">
        <v>2000</v>
      </c>
      <c r="CG8" s="1">
        <v>1999</v>
      </c>
      <c r="CI8" s="1" t="s">
        <v>266</v>
      </c>
      <c r="CJ8" s="1" t="s">
        <v>163</v>
      </c>
      <c r="CK8" s="1" t="s">
        <v>267</v>
      </c>
      <c r="CL8" s="1">
        <v>2</v>
      </c>
      <c r="CM8" s="1">
        <v>0</v>
      </c>
      <c r="CN8" s="1">
        <v>100</v>
      </c>
      <c r="CO8" s="1" t="s">
        <v>149</v>
      </c>
      <c r="CQ8" s="1" t="s">
        <v>150</v>
      </c>
      <c r="CR8" s="1">
        <v>2019</v>
      </c>
      <c r="CS8" s="1">
        <v>0</v>
      </c>
      <c r="CT8" s="1">
        <v>0</v>
      </c>
      <c r="CU8" s="1">
        <v>0</v>
      </c>
      <c r="CV8" s="1">
        <v>0</v>
      </c>
      <c r="CW8" s="1">
        <v>0</v>
      </c>
      <c r="CX8" s="1">
        <v>0</v>
      </c>
      <c r="CY8" s="1">
        <v>0</v>
      </c>
      <c r="CZ8" s="1">
        <v>0</v>
      </c>
      <c r="DA8" s="1">
        <v>0</v>
      </c>
      <c r="DB8" s="1">
        <v>0</v>
      </c>
      <c r="DC8" s="1">
        <v>0</v>
      </c>
      <c r="DD8" s="1">
        <v>2018</v>
      </c>
      <c r="DE8" s="5">
        <v>236923</v>
      </c>
      <c r="DF8" s="5">
        <v>4718</v>
      </c>
      <c r="DG8" s="5">
        <v>22000</v>
      </c>
      <c r="DH8" s="5">
        <v>0</v>
      </c>
      <c r="DI8" s="5">
        <v>1737</v>
      </c>
      <c r="DJ8" s="5">
        <v>403539</v>
      </c>
      <c r="DK8" s="5">
        <v>667180</v>
      </c>
      <c r="DL8" s="5">
        <v>401802</v>
      </c>
      <c r="DM8" s="5">
        <v>265378</v>
      </c>
      <c r="DN8" s="5">
        <v>71391</v>
      </c>
      <c r="DO8" s="5">
        <v>193987</v>
      </c>
      <c r="DP8" s="1">
        <v>0</v>
      </c>
      <c r="DQ8" s="1">
        <v>0</v>
      </c>
      <c r="DT8" s="1">
        <v>0</v>
      </c>
      <c r="DU8" s="3">
        <v>5.54878275013</v>
      </c>
      <c r="DV8" s="8">
        <f t="shared" si="14"/>
        <v>0.28689999999999999</v>
      </c>
      <c r="DW8" s="5">
        <f t="shared" si="15"/>
        <v>0.50505003151021599</v>
      </c>
      <c r="DX8" s="6">
        <f t="shared" si="16"/>
        <v>122073.10604581551</v>
      </c>
      <c r="DY8" s="7">
        <f t="shared" si="17"/>
        <v>1.5</v>
      </c>
      <c r="DZ8" s="5">
        <f t="shared" si="18"/>
        <v>1.5</v>
      </c>
      <c r="EA8" s="6">
        <f t="shared" si="19"/>
        <v>362557.46489349421</v>
      </c>
      <c r="EB8" s="6">
        <f t="shared" si="20"/>
        <v>71000</v>
      </c>
      <c r="EC8" s="6">
        <f t="shared" si="21"/>
        <v>0</v>
      </c>
      <c r="ED8" s="6">
        <f t="shared" si="22"/>
        <v>71000</v>
      </c>
      <c r="EE8" s="6">
        <f t="shared" si="23"/>
        <v>433600</v>
      </c>
    </row>
    <row r="9" spans="1:135" ht="30" x14ac:dyDescent="0.25">
      <c r="A9" s="1">
        <v>255</v>
      </c>
      <c r="B9" s="1" t="s">
        <v>123</v>
      </c>
      <c r="C9" s="1" t="s">
        <v>124</v>
      </c>
      <c r="D9" s="1" t="b">
        <f t="shared" si="2"/>
        <v>0</v>
      </c>
      <c r="E9" s="1" t="str">
        <f t="shared" si="3"/>
        <v>Residential</v>
      </c>
      <c r="F9" s="1">
        <v>4</v>
      </c>
      <c r="G9" s="1">
        <v>0</v>
      </c>
      <c r="H9" s="1">
        <v>0</v>
      </c>
      <c r="I9" s="1">
        <v>-1</v>
      </c>
      <c r="J9" s="1">
        <v>0</v>
      </c>
      <c r="M9" s="1">
        <v>6.4549412892800004E-4</v>
      </c>
      <c r="N9" s="1">
        <v>6.2279426852900002E-9</v>
      </c>
      <c r="O9" s="1">
        <v>119000</v>
      </c>
      <c r="P9" s="1">
        <v>128446</v>
      </c>
      <c r="Q9" s="1">
        <v>1171243</v>
      </c>
      <c r="R9" s="1" t="s">
        <v>268</v>
      </c>
      <c r="W9" s="1">
        <v>20135.210888900001</v>
      </c>
      <c r="X9" s="1">
        <v>611.66531501999998</v>
      </c>
      <c r="Y9" s="1">
        <v>20083.7011719</v>
      </c>
      <c r="Z9" s="1">
        <v>610.57179442999995</v>
      </c>
      <c r="AE9" s="1" t="s">
        <v>269</v>
      </c>
      <c r="AF9" s="1">
        <v>1171243</v>
      </c>
      <c r="AG9" s="1" t="s">
        <v>268</v>
      </c>
      <c r="AH9" s="1" t="s">
        <v>270</v>
      </c>
      <c r="AI9" s="1" t="s">
        <v>129</v>
      </c>
      <c r="AJ9" s="1">
        <v>100</v>
      </c>
      <c r="AM9" s="1" t="s">
        <v>271</v>
      </c>
      <c r="AO9" s="1" t="s">
        <v>170</v>
      </c>
      <c r="AP9" s="1" t="s">
        <v>132</v>
      </c>
      <c r="AQ9" s="1" t="s">
        <v>272</v>
      </c>
      <c r="AR9" s="1" t="s">
        <v>134</v>
      </c>
      <c r="AS9" s="1" t="s">
        <v>160</v>
      </c>
      <c r="AT9" s="1" t="s">
        <v>161</v>
      </c>
      <c r="AU9" s="1" t="s">
        <v>162</v>
      </c>
      <c r="AV9" s="1" t="s">
        <v>163</v>
      </c>
      <c r="AW9" s="1" t="s">
        <v>273</v>
      </c>
      <c r="AX9" s="1" t="s">
        <v>274</v>
      </c>
      <c r="BA9" s="1">
        <v>0</v>
      </c>
      <c r="BB9" s="1">
        <v>0</v>
      </c>
      <c r="BC9" s="1" t="s">
        <v>275</v>
      </c>
      <c r="BD9" s="1" t="s">
        <v>167</v>
      </c>
      <c r="BE9" s="1" t="s">
        <v>168</v>
      </c>
      <c r="BF9" s="1" t="s">
        <v>169</v>
      </c>
      <c r="BG9" s="1" t="s">
        <v>170</v>
      </c>
      <c r="BH9" s="1" t="s">
        <v>132</v>
      </c>
      <c r="BI9" s="1" t="s">
        <v>171</v>
      </c>
      <c r="BJ9" s="2" t="s">
        <v>276</v>
      </c>
      <c r="BL9" s="1" t="s">
        <v>173</v>
      </c>
      <c r="BN9" s="1" t="s">
        <v>230</v>
      </c>
      <c r="BO9" s="1" t="s">
        <v>174</v>
      </c>
      <c r="BP9" s="1" t="s">
        <v>277</v>
      </c>
      <c r="BQ9" s="1" t="s">
        <v>278</v>
      </c>
      <c r="BR9" s="1" t="s">
        <v>248</v>
      </c>
      <c r="BS9" s="1">
        <v>34962</v>
      </c>
      <c r="BT9" s="1" t="s">
        <v>176</v>
      </c>
      <c r="BU9" s="1">
        <v>0.45</v>
      </c>
      <c r="BV9" s="1">
        <v>0</v>
      </c>
      <c r="BW9" s="1">
        <v>19602</v>
      </c>
      <c r="BX9" s="1">
        <v>19602</v>
      </c>
      <c r="BY9" s="1">
        <v>1446</v>
      </c>
      <c r="BZ9" s="1" t="s">
        <v>250</v>
      </c>
      <c r="CA9" s="1" t="s">
        <v>196</v>
      </c>
      <c r="CB9" s="1" t="s">
        <v>251</v>
      </c>
      <c r="CD9" s="1" t="s">
        <v>147</v>
      </c>
      <c r="CE9" s="1" t="s">
        <v>129</v>
      </c>
      <c r="CF9" s="1">
        <v>1980</v>
      </c>
      <c r="CG9" s="1">
        <v>1965</v>
      </c>
      <c r="CI9" s="1" t="s">
        <v>196</v>
      </c>
      <c r="CJ9" s="1" t="s">
        <v>163</v>
      </c>
      <c r="CK9" s="1" t="s">
        <v>279</v>
      </c>
      <c r="CL9" s="1">
        <v>1</v>
      </c>
      <c r="CM9" s="1">
        <v>0</v>
      </c>
      <c r="CN9" s="1">
        <v>100</v>
      </c>
      <c r="CO9" s="1" t="s">
        <v>149</v>
      </c>
      <c r="CQ9" s="1" t="s">
        <v>150</v>
      </c>
      <c r="CR9" s="1">
        <v>2019</v>
      </c>
      <c r="CS9" s="1">
        <v>0</v>
      </c>
      <c r="CT9" s="1">
        <v>0</v>
      </c>
      <c r="CU9" s="1">
        <v>0</v>
      </c>
      <c r="CV9" s="1">
        <v>0</v>
      </c>
      <c r="CW9" s="1">
        <v>0</v>
      </c>
      <c r="CX9" s="1">
        <v>0</v>
      </c>
      <c r="CY9" s="1">
        <v>0</v>
      </c>
      <c r="CZ9" s="1">
        <v>0</v>
      </c>
      <c r="DA9" s="1">
        <v>0</v>
      </c>
      <c r="DB9" s="1">
        <v>0</v>
      </c>
      <c r="DC9" s="1">
        <v>0</v>
      </c>
      <c r="DD9" s="1">
        <v>2018</v>
      </c>
      <c r="DE9" s="5">
        <v>102666</v>
      </c>
      <c r="DF9" s="5">
        <v>0</v>
      </c>
      <c r="DG9" s="5">
        <v>22500</v>
      </c>
      <c r="DH9" s="5">
        <v>0</v>
      </c>
      <c r="DI9" s="5">
        <v>0</v>
      </c>
      <c r="DJ9" s="5">
        <v>0</v>
      </c>
      <c r="DK9" s="5">
        <v>125166</v>
      </c>
      <c r="DL9" s="5">
        <v>0</v>
      </c>
      <c r="DM9" s="5">
        <v>125166</v>
      </c>
      <c r="DN9" s="5">
        <v>0</v>
      </c>
      <c r="DO9" s="5">
        <v>125166</v>
      </c>
      <c r="DP9" s="1">
        <v>0</v>
      </c>
      <c r="DQ9" s="1">
        <v>0</v>
      </c>
      <c r="DT9" s="1">
        <v>0</v>
      </c>
      <c r="DU9" s="3">
        <v>1.5911861522100001E-2</v>
      </c>
      <c r="DV9" s="8">
        <f t="shared" si="14"/>
        <v>3.5400000000000001E-2</v>
      </c>
      <c r="DW9" s="5">
        <f t="shared" si="15"/>
        <v>1.1478420569329659</v>
      </c>
      <c r="DX9" s="6">
        <f t="shared" si="16"/>
        <v>795.59307610500002</v>
      </c>
      <c r="DY9" s="7">
        <f t="shared" si="17"/>
        <v>1.5</v>
      </c>
      <c r="DZ9" s="5">
        <f t="shared" si="18"/>
        <v>1.721763085399449</v>
      </c>
      <c r="EA9" s="6">
        <f t="shared" si="19"/>
        <v>1193.3896141575001</v>
      </c>
      <c r="EB9" s="6">
        <f t="shared" si="20"/>
        <v>11000</v>
      </c>
      <c r="EC9" s="6">
        <f t="shared" si="21"/>
        <v>0</v>
      </c>
      <c r="ED9" s="6">
        <f t="shared" si="22"/>
        <v>11000</v>
      </c>
      <c r="EE9" s="6">
        <f t="shared" si="23"/>
        <v>12200</v>
      </c>
    </row>
    <row r="10" spans="1:135" ht="30" x14ac:dyDescent="0.25">
      <c r="A10" s="1">
        <v>263</v>
      </c>
      <c r="B10" s="1" t="s">
        <v>123</v>
      </c>
      <c r="C10" s="1" t="s">
        <v>124</v>
      </c>
      <c r="D10" s="1" t="b">
        <f t="shared" si="2"/>
        <v>0</v>
      </c>
      <c r="E10" s="1" t="str">
        <f t="shared" si="3"/>
        <v>Residential</v>
      </c>
      <c r="F10" s="1">
        <v>4</v>
      </c>
      <c r="G10" s="1">
        <v>0</v>
      </c>
      <c r="H10" s="1">
        <v>0</v>
      </c>
      <c r="I10" s="1">
        <v>-1</v>
      </c>
      <c r="J10" s="1">
        <v>0</v>
      </c>
      <c r="M10" s="1">
        <v>7.1073553727900004E-3</v>
      </c>
      <c r="N10" s="1">
        <v>2.4737478389500002E-6</v>
      </c>
      <c r="O10" s="1">
        <v>125498</v>
      </c>
      <c r="P10" s="1">
        <v>127638</v>
      </c>
      <c r="Q10" s="1">
        <v>2545621</v>
      </c>
      <c r="R10" s="1" t="s">
        <v>280</v>
      </c>
      <c r="W10" s="1">
        <v>628029.86836700002</v>
      </c>
      <c r="X10" s="1">
        <v>3198.5409848600002</v>
      </c>
      <c r="Y10" s="1">
        <v>627251.57226599997</v>
      </c>
      <c r="Z10" s="1">
        <v>3188.1065216400002</v>
      </c>
      <c r="AE10" s="1" t="s">
        <v>281</v>
      </c>
      <c r="AF10" s="1">
        <v>2545621</v>
      </c>
      <c r="AG10" s="1" t="s">
        <v>280</v>
      </c>
      <c r="AH10" s="1" t="s">
        <v>282</v>
      </c>
      <c r="AI10" s="1" t="s">
        <v>129</v>
      </c>
      <c r="AJ10" s="1">
        <v>100</v>
      </c>
      <c r="AM10" s="1" t="s">
        <v>283</v>
      </c>
      <c r="AO10" s="1" t="s">
        <v>131</v>
      </c>
      <c r="AP10" s="1" t="s">
        <v>132</v>
      </c>
      <c r="AQ10" s="1" t="s">
        <v>284</v>
      </c>
      <c r="AR10" s="1" t="s">
        <v>134</v>
      </c>
      <c r="AS10" s="1" t="s">
        <v>135</v>
      </c>
      <c r="AT10" s="1" t="s">
        <v>136</v>
      </c>
      <c r="AU10" s="1" t="s">
        <v>137</v>
      </c>
      <c r="AV10" s="1" t="s">
        <v>138</v>
      </c>
      <c r="AW10" s="1" t="s">
        <v>285</v>
      </c>
      <c r="AX10" s="1" t="s">
        <v>286</v>
      </c>
      <c r="BA10" s="1">
        <v>0</v>
      </c>
      <c r="BB10" s="1">
        <v>0</v>
      </c>
      <c r="BC10" s="1" t="s">
        <v>287</v>
      </c>
      <c r="BE10" s="1" t="s">
        <v>260</v>
      </c>
      <c r="BG10" s="1" t="s">
        <v>131</v>
      </c>
      <c r="BH10" s="1" t="s">
        <v>132</v>
      </c>
      <c r="BI10" s="1" t="s">
        <v>228</v>
      </c>
      <c r="BJ10" s="2" t="s">
        <v>288</v>
      </c>
      <c r="BL10" s="1" t="s">
        <v>142</v>
      </c>
      <c r="BN10" s="1" t="s">
        <v>230</v>
      </c>
      <c r="BO10" s="1" t="s">
        <v>231</v>
      </c>
      <c r="BU10" s="1">
        <v>14.3987</v>
      </c>
      <c r="BV10" s="1">
        <v>0</v>
      </c>
      <c r="BW10" s="1">
        <v>627207.37</v>
      </c>
      <c r="BX10" s="1">
        <v>627207.37</v>
      </c>
      <c r="BY10" s="1">
        <v>3104</v>
      </c>
      <c r="BZ10" s="1" t="s">
        <v>232</v>
      </c>
      <c r="CA10" s="1" t="s">
        <v>196</v>
      </c>
      <c r="CB10" s="1" t="s">
        <v>251</v>
      </c>
      <c r="CD10" s="1" t="s">
        <v>147</v>
      </c>
      <c r="CE10" s="1" t="s">
        <v>129</v>
      </c>
      <c r="CF10" s="1">
        <v>1985</v>
      </c>
      <c r="CG10" s="1">
        <v>1974</v>
      </c>
      <c r="CI10" s="1" t="s">
        <v>196</v>
      </c>
      <c r="CJ10" s="1" t="s">
        <v>163</v>
      </c>
      <c r="CK10" s="1" t="s">
        <v>236</v>
      </c>
      <c r="CL10" s="1">
        <v>1</v>
      </c>
      <c r="CM10" s="1">
        <v>0</v>
      </c>
      <c r="CN10" s="1">
        <v>100</v>
      </c>
      <c r="CO10" s="1" t="s">
        <v>149</v>
      </c>
      <c r="CP10" s="1">
        <v>38062</v>
      </c>
      <c r="CQ10" s="1" t="s">
        <v>150</v>
      </c>
      <c r="CR10" s="1">
        <v>2019</v>
      </c>
      <c r="CS10" s="1">
        <v>0</v>
      </c>
      <c r="CT10" s="1">
        <v>0</v>
      </c>
      <c r="CU10" s="1">
        <v>0</v>
      </c>
      <c r="CV10" s="1">
        <v>0</v>
      </c>
      <c r="CW10" s="1">
        <v>0</v>
      </c>
      <c r="CX10" s="1">
        <v>0</v>
      </c>
      <c r="CY10" s="1">
        <v>0</v>
      </c>
      <c r="CZ10" s="1">
        <v>0</v>
      </c>
      <c r="DA10" s="1">
        <v>0</v>
      </c>
      <c r="DB10" s="1">
        <v>0</v>
      </c>
      <c r="DC10" s="1">
        <v>0</v>
      </c>
      <c r="DD10" s="1">
        <v>2018</v>
      </c>
      <c r="DE10" s="5">
        <v>114255</v>
      </c>
      <c r="DF10" s="5">
        <v>0</v>
      </c>
      <c r="DG10" s="5">
        <v>172784</v>
      </c>
      <c r="DH10" s="5">
        <v>0</v>
      </c>
      <c r="DI10" s="5">
        <v>0</v>
      </c>
      <c r="DJ10" s="5">
        <v>0</v>
      </c>
      <c r="DK10" s="5">
        <v>287039</v>
      </c>
      <c r="DL10" s="5">
        <v>0</v>
      </c>
      <c r="DM10" s="5">
        <v>287039</v>
      </c>
      <c r="DN10" s="5">
        <v>8328</v>
      </c>
      <c r="DO10" s="5">
        <v>278711</v>
      </c>
      <c r="DP10" s="1">
        <v>2004</v>
      </c>
      <c r="DQ10" s="1">
        <v>2124185</v>
      </c>
      <c r="DR10" s="1" t="s">
        <v>138</v>
      </c>
      <c r="DS10" s="1" t="s">
        <v>285</v>
      </c>
      <c r="DT10" s="1">
        <v>14.51</v>
      </c>
      <c r="DU10" s="3">
        <v>6.3204630989600004</v>
      </c>
      <c r="DV10" s="8">
        <f t="shared" si="14"/>
        <v>0.439</v>
      </c>
      <c r="DW10" s="5">
        <f t="shared" si="15"/>
        <v>0.27548145679474401</v>
      </c>
      <c r="DX10" s="6">
        <f t="shared" si="16"/>
        <v>75845.381845100288</v>
      </c>
      <c r="DY10" s="7">
        <f t="shared" si="17"/>
        <v>1.5</v>
      </c>
      <c r="DZ10" s="5">
        <f t="shared" si="18"/>
        <v>1.5</v>
      </c>
      <c r="EA10" s="6">
        <f t="shared" si="19"/>
        <v>412979.0588860464</v>
      </c>
      <c r="EB10" s="6">
        <f t="shared" si="20"/>
        <v>71000</v>
      </c>
      <c r="EC10" s="6">
        <f t="shared" si="21"/>
        <v>0</v>
      </c>
      <c r="ED10" s="6">
        <f t="shared" si="22"/>
        <v>71000</v>
      </c>
      <c r="EE10" s="6">
        <f t="shared" si="23"/>
        <v>484000</v>
      </c>
    </row>
    <row r="11" spans="1:135" ht="30" x14ac:dyDescent="0.25">
      <c r="A11" s="1">
        <v>267</v>
      </c>
      <c r="B11" s="1" t="s">
        <v>123</v>
      </c>
      <c r="C11" s="1" t="s">
        <v>124</v>
      </c>
      <c r="D11" s="1" t="b">
        <f t="shared" si="2"/>
        <v>0</v>
      </c>
      <c r="E11" s="1" t="str">
        <f t="shared" si="3"/>
        <v>Residential</v>
      </c>
      <c r="F11" s="1">
        <v>4</v>
      </c>
      <c r="G11" s="1">
        <v>0</v>
      </c>
      <c r="H11" s="1">
        <v>0</v>
      </c>
      <c r="I11" s="1">
        <v>-1</v>
      </c>
      <c r="J11" s="1">
        <v>0</v>
      </c>
      <c r="M11" s="1">
        <v>1.71642337049E-2</v>
      </c>
      <c r="N11" s="1">
        <v>7.7776025921400001E-6</v>
      </c>
      <c r="O11" s="1">
        <v>125508</v>
      </c>
      <c r="P11" s="1">
        <v>126537</v>
      </c>
      <c r="Q11" s="1">
        <v>2550669</v>
      </c>
      <c r="R11" s="1" t="s">
        <v>289</v>
      </c>
      <c r="W11" s="1">
        <v>4268332.2208700003</v>
      </c>
      <c r="X11" s="1">
        <v>8408.1561359900006</v>
      </c>
      <c r="Y11" s="1">
        <v>4270068.9160200004</v>
      </c>
      <c r="Z11" s="1">
        <v>8388.0673307899997</v>
      </c>
      <c r="AE11" s="1" t="s">
        <v>290</v>
      </c>
      <c r="AF11" s="1">
        <v>2550669</v>
      </c>
      <c r="AG11" s="1" t="s">
        <v>289</v>
      </c>
      <c r="AH11" s="1" t="s">
        <v>291</v>
      </c>
      <c r="AI11" s="1" t="s">
        <v>129</v>
      </c>
      <c r="AJ11" s="1">
        <v>100</v>
      </c>
      <c r="AM11" s="1" t="s">
        <v>292</v>
      </c>
      <c r="AO11" s="1" t="s">
        <v>293</v>
      </c>
      <c r="AP11" s="1" t="s">
        <v>132</v>
      </c>
      <c r="AQ11" s="1" t="s">
        <v>294</v>
      </c>
      <c r="AR11" s="1" t="s">
        <v>134</v>
      </c>
      <c r="AS11" s="1" t="s">
        <v>220</v>
      </c>
      <c r="AT11" s="1" t="s">
        <v>221</v>
      </c>
      <c r="AU11" s="1" t="s">
        <v>222</v>
      </c>
      <c r="AV11" s="1" t="s">
        <v>223</v>
      </c>
      <c r="AW11" s="1" t="s">
        <v>295</v>
      </c>
      <c r="AX11" s="1" t="s">
        <v>296</v>
      </c>
      <c r="BA11" s="1">
        <v>0</v>
      </c>
      <c r="BB11" s="1">
        <v>0</v>
      </c>
      <c r="BC11" s="1" t="s">
        <v>297</v>
      </c>
      <c r="BE11" s="1" t="s">
        <v>227</v>
      </c>
      <c r="BG11" s="1" t="s">
        <v>131</v>
      </c>
      <c r="BH11" s="1" t="s">
        <v>132</v>
      </c>
      <c r="BI11" s="1" t="s">
        <v>228</v>
      </c>
      <c r="BJ11" s="2" t="s">
        <v>298</v>
      </c>
      <c r="BL11" s="1" t="s">
        <v>142</v>
      </c>
      <c r="BO11" s="1" t="s">
        <v>231</v>
      </c>
      <c r="BU11" s="1">
        <v>98.932500000000005</v>
      </c>
      <c r="BV11" s="1">
        <v>0</v>
      </c>
      <c r="BW11" s="1">
        <v>4309499.7</v>
      </c>
      <c r="BX11" s="1">
        <v>4309499.7</v>
      </c>
      <c r="BY11" s="1">
        <v>3698</v>
      </c>
      <c r="BZ11" s="1" t="s">
        <v>264</v>
      </c>
      <c r="CA11" s="1" t="s">
        <v>233</v>
      </c>
      <c r="CB11" s="1" t="s">
        <v>265</v>
      </c>
      <c r="CD11" s="1" t="s">
        <v>147</v>
      </c>
      <c r="CE11" s="1" t="s">
        <v>129</v>
      </c>
      <c r="CF11" s="1">
        <v>1985</v>
      </c>
      <c r="CG11" s="1">
        <v>1980</v>
      </c>
      <c r="CI11" s="1" t="s">
        <v>299</v>
      </c>
      <c r="CJ11" s="1" t="s">
        <v>235</v>
      </c>
      <c r="CK11" s="1" t="s">
        <v>163</v>
      </c>
      <c r="CL11" s="1">
        <v>2</v>
      </c>
      <c r="CM11" s="1">
        <v>0</v>
      </c>
      <c r="CN11" s="1">
        <v>100</v>
      </c>
      <c r="CO11" s="1" t="s">
        <v>149</v>
      </c>
      <c r="CP11" s="1">
        <v>38181</v>
      </c>
      <c r="CQ11" s="1" t="s">
        <v>150</v>
      </c>
      <c r="CR11" s="1">
        <v>2019</v>
      </c>
      <c r="CS11" s="1">
        <v>0</v>
      </c>
      <c r="CT11" s="1">
        <v>0</v>
      </c>
      <c r="CU11" s="1">
        <v>0</v>
      </c>
      <c r="CV11" s="1">
        <v>0</v>
      </c>
      <c r="CW11" s="1">
        <v>0</v>
      </c>
      <c r="CX11" s="1">
        <v>0</v>
      </c>
      <c r="CY11" s="1">
        <v>0</v>
      </c>
      <c r="CZ11" s="1">
        <v>0</v>
      </c>
      <c r="DA11" s="1">
        <v>0</v>
      </c>
      <c r="DB11" s="1">
        <v>0</v>
      </c>
      <c r="DC11" s="1">
        <v>0</v>
      </c>
      <c r="DD11" s="1">
        <v>2018</v>
      </c>
      <c r="DE11" s="5">
        <v>286758</v>
      </c>
      <c r="DF11" s="5">
        <v>10696</v>
      </c>
      <c r="DG11" s="5">
        <v>20000</v>
      </c>
      <c r="DH11" s="5">
        <v>0</v>
      </c>
      <c r="DI11" s="5">
        <v>10871</v>
      </c>
      <c r="DJ11" s="5">
        <v>1958650</v>
      </c>
      <c r="DK11" s="5">
        <v>2276104</v>
      </c>
      <c r="DL11" s="5">
        <v>1947779</v>
      </c>
      <c r="DM11" s="5">
        <v>328325</v>
      </c>
      <c r="DN11" s="5">
        <v>0</v>
      </c>
      <c r="DO11" s="5">
        <v>328325</v>
      </c>
      <c r="DP11" s="1">
        <v>2004</v>
      </c>
      <c r="DQ11" s="1">
        <v>2122326</v>
      </c>
      <c r="DR11" s="1" t="s">
        <v>223</v>
      </c>
      <c r="DS11" s="1" t="s">
        <v>295</v>
      </c>
      <c r="DT11" s="1">
        <v>100.29900000000001</v>
      </c>
      <c r="DU11" s="3">
        <v>19.874360471799999</v>
      </c>
      <c r="DV11" s="8">
        <f t="shared" si="14"/>
        <v>0.2009</v>
      </c>
      <c r="DW11" s="5">
        <f t="shared" si="15"/>
        <v>0.4591368227731864</v>
      </c>
      <c r="DX11" s="6">
        <f t="shared" si="16"/>
        <v>397487.20943599998</v>
      </c>
      <c r="DY11" s="7">
        <f t="shared" si="17"/>
        <v>1.5</v>
      </c>
      <c r="DZ11" s="5">
        <f t="shared" si="18"/>
        <v>1.5</v>
      </c>
      <c r="EA11" s="6">
        <f t="shared" si="19"/>
        <v>1298590.713227412</v>
      </c>
      <c r="EB11" s="6">
        <f t="shared" si="20"/>
        <v>71000</v>
      </c>
      <c r="EC11" s="6">
        <f t="shared" si="21"/>
        <v>0</v>
      </c>
      <c r="ED11" s="6">
        <f t="shared" si="22"/>
        <v>71000</v>
      </c>
      <c r="EE11" s="6">
        <f t="shared" si="23"/>
        <v>1369600</v>
      </c>
    </row>
    <row r="12" spans="1:135" ht="30" x14ac:dyDescent="0.25">
      <c r="A12" s="1">
        <v>257</v>
      </c>
      <c r="B12" s="1" t="s">
        <v>123</v>
      </c>
      <c r="C12" s="1" t="s">
        <v>124</v>
      </c>
      <c r="D12" s="1" t="b">
        <f t="shared" si="2"/>
        <v>0</v>
      </c>
      <c r="E12" s="1" t="str">
        <f t="shared" si="3"/>
        <v>Residential</v>
      </c>
      <c r="F12" s="1">
        <v>4</v>
      </c>
      <c r="G12" s="1">
        <v>0</v>
      </c>
      <c r="H12" s="1">
        <v>0</v>
      </c>
      <c r="I12" s="1">
        <v>-1</v>
      </c>
      <c r="J12" s="1">
        <v>0</v>
      </c>
      <c r="M12" s="1">
        <v>1.0901013944199999E-3</v>
      </c>
      <c r="N12" s="1">
        <v>4.5332301924699997E-8</v>
      </c>
      <c r="O12" s="1">
        <v>132939</v>
      </c>
      <c r="P12" s="1">
        <v>135160</v>
      </c>
      <c r="Q12" s="1">
        <v>1171252</v>
      </c>
      <c r="R12" s="1" t="s">
        <v>300</v>
      </c>
      <c r="W12" s="1">
        <v>43492.0099137</v>
      </c>
      <c r="X12" s="1">
        <v>1026.4067854100001</v>
      </c>
      <c r="Y12" s="1">
        <v>43499.3515625</v>
      </c>
      <c r="Z12" s="1">
        <v>1024.8554702399999</v>
      </c>
      <c r="AE12" s="1" t="s">
        <v>301</v>
      </c>
      <c r="AF12" s="1">
        <v>1171252</v>
      </c>
      <c r="AG12" s="1" t="s">
        <v>300</v>
      </c>
      <c r="AH12" s="1" t="s">
        <v>302</v>
      </c>
      <c r="AI12" s="1" t="s">
        <v>129</v>
      </c>
      <c r="AJ12" s="1">
        <v>100</v>
      </c>
      <c r="AM12" s="1" t="s">
        <v>303</v>
      </c>
      <c r="AO12" s="1" t="s">
        <v>131</v>
      </c>
      <c r="AP12" s="1" t="s">
        <v>132</v>
      </c>
      <c r="AQ12" s="1" t="s">
        <v>304</v>
      </c>
      <c r="AR12" s="1" t="s">
        <v>134</v>
      </c>
      <c r="AS12" s="1" t="s">
        <v>160</v>
      </c>
      <c r="AT12" s="1" t="s">
        <v>161</v>
      </c>
      <c r="AU12" s="1" t="s">
        <v>162</v>
      </c>
      <c r="AV12" s="1" t="s">
        <v>163</v>
      </c>
      <c r="AW12" s="1" t="s">
        <v>305</v>
      </c>
      <c r="AX12" s="1" t="s">
        <v>306</v>
      </c>
      <c r="BA12" s="1">
        <v>0</v>
      </c>
      <c r="BB12" s="1">
        <v>0</v>
      </c>
      <c r="BC12" s="1" t="s">
        <v>307</v>
      </c>
      <c r="BD12" s="1" t="s">
        <v>167</v>
      </c>
      <c r="BE12" s="1" t="s">
        <v>168</v>
      </c>
      <c r="BF12" s="1" t="s">
        <v>169</v>
      </c>
      <c r="BG12" s="1" t="s">
        <v>170</v>
      </c>
      <c r="BH12" s="1" t="s">
        <v>132</v>
      </c>
      <c r="BI12" s="1" t="s">
        <v>171</v>
      </c>
      <c r="BJ12" s="2" t="s">
        <v>308</v>
      </c>
      <c r="BL12" s="1" t="s">
        <v>173</v>
      </c>
      <c r="BO12" s="1" t="s">
        <v>174</v>
      </c>
      <c r="BR12" s="1" t="s">
        <v>309</v>
      </c>
      <c r="BS12" s="1">
        <v>42054</v>
      </c>
      <c r="BT12" s="1" t="s">
        <v>176</v>
      </c>
      <c r="BU12" s="1">
        <v>0.95689999999999997</v>
      </c>
      <c r="BV12" s="1">
        <v>0</v>
      </c>
      <c r="BW12" s="1">
        <v>41683</v>
      </c>
      <c r="BX12" s="1">
        <v>41683</v>
      </c>
      <c r="BY12" s="1">
        <v>1809</v>
      </c>
      <c r="BZ12" s="1" t="s">
        <v>250</v>
      </c>
      <c r="CA12" s="1" t="s">
        <v>196</v>
      </c>
      <c r="CB12" s="1" t="s">
        <v>251</v>
      </c>
      <c r="CD12" s="1" t="s">
        <v>147</v>
      </c>
      <c r="CE12" s="1" t="s">
        <v>129</v>
      </c>
      <c r="CF12" s="1">
        <v>1990</v>
      </c>
      <c r="CG12" s="1">
        <v>1966</v>
      </c>
      <c r="CI12" s="1" t="s">
        <v>196</v>
      </c>
      <c r="CL12" s="1">
        <v>1</v>
      </c>
      <c r="CM12" s="1">
        <v>0</v>
      </c>
      <c r="CN12" s="1">
        <v>100</v>
      </c>
      <c r="CO12" s="1" t="s">
        <v>149</v>
      </c>
      <c r="CQ12" s="1" t="s">
        <v>150</v>
      </c>
      <c r="CR12" s="1">
        <v>2019</v>
      </c>
      <c r="CS12" s="1">
        <v>0</v>
      </c>
      <c r="CT12" s="1">
        <v>0</v>
      </c>
      <c r="CU12" s="1">
        <v>0</v>
      </c>
      <c r="CV12" s="1">
        <v>0</v>
      </c>
      <c r="CW12" s="1">
        <v>0</v>
      </c>
      <c r="CX12" s="1">
        <v>0</v>
      </c>
      <c r="CY12" s="1">
        <v>0</v>
      </c>
      <c r="CZ12" s="1">
        <v>0</v>
      </c>
      <c r="DA12" s="1">
        <v>0</v>
      </c>
      <c r="DB12" s="1">
        <v>0</v>
      </c>
      <c r="DC12" s="1">
        <v>0</v>
      </c>
      <c r="DD12" s="1">
        <v>2018</v>
      </c>
      <c r="DE12" s="5">
        <v>111244</v>
      </c>
      <c r="DF12" s="5">
        <v>0</v>
      </c>
      <c r="DG12" s="5">
        <v>83366</v>
      </c>
      <c r="DH12" s="5">
        <v>0</v>
      </c>
      <c r="DI12" s="5">
        <v>0</v>
      </c>
      <c r="DJ12" s="5">
        <v>0</v>
      </c>
      <c r="DK12" s="5">
        <v>194610</v>
      </c>
      <c r="DL12" s="5">
        <v>0</v>
      </c>
      <c r="DM12" s="5">
        <v>194610</v>
      </c>
      <c r="DN12" s="5">
        <v>0</v>
      </c>
      <c r="DO12" s="5">
        <v>194610</v>
      </c>
      <c r="DP12" s="1">
        <v>0</v>
      </c>
      <c r="DQ12" s="1">
        <v>0</v>
      </c>
      <c r="DT12" s="1">
        <v>0</v>
      </c>
      <c r="DU12" s="3">
        <v>0.115820193805</v>
      </c>
      <c r="DV12" s="8">
        <f t="shared" si="14"/>
        <v>0.121</v>
      </c>
      <c r="DW12" s="5">
        <f t="shared" si="15"/>
        <v>2</v>
      </c>
      <c r="DX12" s="6">
        <f t="shared" si="16"/>
        <v>10090.255284291599</v>
      </c>
      <c r="DY12" s="7">
        <f t="shared" si="17"/>
        <v>1.5</v>
      </c>
      <c r="DZ12" s="5">
        <f t="shared" si="18"/>
        <v>3</v>
      </c>
      <c r="EA12" s="6">
        <f t="shared" si="19"/>
        <v>15135.3829264374</v>
      </c>
      <c r="EB12" s="6">
        <f t="shared" si="20"/>
        <v>71000</v>
      </c>
      <c r="EC12" s="6">
        <f t="shared" si="21"/>
        <v>0</v>
      </c>
      <c r="ED12" s="6">
        <f t="shared" si="22"/>
        <v>71000</v>
      </c>
      <c r="EE12" s="6">
        <f t="shared" si="23"/>
        <v>86200</v>
      </c>
    </row>
    <row r="13" spans="1:135" ht="30" x14ac:dyDescent="0.25">
      <c r="A13" s="1">
        <v>101</v>
      </c>
      <c r="B13" s="1" t="s">
        <v>151</v>
      </c>
      <c r="C13" s="1" t="s">
        <v>152</v>
      </c>
      <c r="D13" s="1" t="b">
        <f t="shared" si="2"/>
        <v>1</v>
      </c>
      <c r="E13" s="1" t="str">
        <f t="shared" si="3"/>
        <v>Business</v>
      </c>
      <c r="F13" s="1">
        <v>2</v>
      </c>
      <c r="G13" s="1">
        <v>0</v>
      </c>
      <c r="H13" s="1">
        <v>0</v>
      </c>
      <c r="I13" s="1">
        <v>-1</v>
      </c>
      <c r="J13" s="1">
        <v>0</v>
      </c>
      <c r="M13" s="1">
        <v>3.5381490754E-3</v>
      </c>
      <c r="N13" s="1">
        <v>7.5901369613899999E-7</v>
      </c>
      <c r="O13" s="1">
        <v>147013</v>
      </c>
      <c r="P13" s="1">
        <v>154524</v>
      </c>
      <c r="Q13" s="1">
        <v>1169951</v>
      </c>
      <c r="R13" s="1" t="s">
        <v>310</v>
      </c>
      <c r="S13" s="1">
        <v>39005</v>
      </c>
      <c r="W13" s="1">
        <v>77094.269136799994</v>
      </c>
      <c r="X13" s="1">
        <v>1119.88602479</v>
      </c>
      <c r="Y13" s="1">
        <v>84468.5390625</v>
      </c>
      <c r="Z13" s="1">
        <v>1171.7802119800001</v>
      </c>
      <c r="AE13" s="1" t="s">
        <v>311</v>
      </c>
      <c r="AF13" s="1">
        <v>1169951</v>
      </c>
      <c r="AG13" s="1" t="s">
        <v>310</v>
      </c>
      <c r="AH13" s="1" t="s">
        <v>312</v>
      </c>
      <c r="AI13" s="1" t="s">
        <v>129</v>
      </c>
      <c r="AJ13" s="1">
        <v>100</v>
      </c>
      <c r="AK13" s="1" t="s">
        <v>313</v>
      </c>
      <c r="AM13" s="1" t="s">
        <v>314</v>
      </c>
      <c r="AO13" s="1" t="s">
        <v>315</v>
      </c>
      <c r="AP13" s="1" t="s">
        <v>132</v>
      </c>
      <c r="AQ13" s="1" t="s">
        <v>316</v>
      </c>
      <c r="AR13" s="1" t="s">
        <v>134</v>
      </c>
      <c r="AS13" s="1" t="s">
        <v>160</v>
      </c>
      <c r="AT13" s="1" t="s">
        <v>161</v>
      </c>
      <c r="AU13" s="1" t="s">
        <v>162</v>
      </c>
      <c r="AV13" s="1" t="s">
        <v>163</v>
      </c>
      <c r="AW13" s="1" t="s">
        <v>317</v>
      </c>
      <c r="AX13" s="1" t="s">
        <v>318</v>
      </c>
      <c r="BA13" s="1">
        <v>0</v>
      </c>
      <c r="BB13" s="1">
        <v>0</v>
      </c>
      <c r="BC13" s="1" t="s">
        <v>319</v>
      </c>
      <c r="BD13" s="1" t="s">
        <v>167</v>
      </c>
      <c r="BE13" s="1" t="s">
        <v>168</v>
      </c>
      <c r="BF13" s="1" t="s">
        <v>169</v>
      </c>
      <c r="BG13" s="1" t="s">
        <v>170</v>
      </c>
      <c r="BH13" s="1" t="s">
        <v>132</v>
      </c>
      <c r="BI13" s="1" t="s">
        <v>171</v>
      </c>
      <c r="BJ13" s="2" t="s">
        <v>320</v>
      </c>
      <c r="BL13" s="1" t="s">
        <v>173</v>
      </c>
      <c r="BO13" s="1" t="s">
        <v>174</v>
      </c>
      <c r="BT13" s="1" t="s">
        <v>321</v>
      </c>
      <c r="BU13" s="1">
        <v>2.5</v>
      </c>
      <c r="BV13" s="1">
        <v>0</v>
      </c>
      <c r="BW13" s="1">
        <v>108900</v>
      </c>
      <c r="BX13" s="1">
        <v>108900</v>
      </c>
      <c r="BY13" s="1">
        <v>0</v>
      </c>
      <c r="BZ13" s="1" t="s">
        <v>160</v>
      </c>
      <c r="CA13" s="1" t="s">
        <v>322</v>
      </c>
      <c r="CD13" s="1" t="s">
        <v>147</v>
      </c>
      <c r="CE13" s="1" t="s">
        <v>180</v>
      </c>
      <c r="CF13" s="1">
        <v>0</v>
      </c>
      <c r="CG13" s="1">
        <v>0</v>
      </c>
      <c r="CI13" s="1" t="s">
        <v>322</v>
      </c>
      <c r="CL13" s="1">
        <v>0</v>
      </c>
      <c r="CM13" s="1">
        <v>0</v>
      </c>
      <c r="CN13" s="1">
        <v>0</v>
      </c>
      <c r="CO13" s="1" t="s">
        <v>149</v>
      </c>
      <c r="CQ13" s="1" t="s">
        <v>150</v>
      </c>
      <c r="CR13" s="1">
        <v>2019</v>
      </c>
      <c r="CS13" s="1">
        <v>0</v>
      </c>
      <c r="CT13" s="1">
        <v>0</v>
      </c>
      <c r="CU13" s="1">
        <v>0</v>
      </c>
      <c r="CV13" s="1">
        <v>0</v>
      </c>
      <c r="CW13" s="1">
        <v>0</v>
      </c>
      <c r="CX13" s="1">
        <v>0</v>
      </c>
      <c r="CY13" s="1">
        <v>0</v>
      </c>
      <c r="CZ13" s="1">
        <v>0</v>
      </c>
      <c r="DA13" s="1">
        <v>0</v>
      </c>
      <c r="DB13" s="1">
        <v>0</v>
      </c>
      <c r="DC13" s="1">
        <v>0</v>
      </c>
      <c r="DD13" s="1">
        <v>2018</v>
      </c>
      <c r="DE13" s="5">
        <v>0</v>
      </c>
      <c r="DF13" s="5">
        <v>0</v>
      </c>
      <c r="DG13" s="5">
        <v>0</v>
      </c>
      <c r="DH13" s="5">
        <v>353925</v>
      </c>
      <c r="DI13" s="5">
        <v>0</v>
      </c>
      <c r="DJ13" s="5">
        <v>0</v>
      </c>
      <c r="DK13" s="5">
        <v>353925</v>
      </c>
      <c r="DL13" s="5">
        <v>0</v>
      </c>
      <c r="DM13" s="5">
        <v>353925</v>
      </c>
      <c r="DN13" s="5">
        <v>0</v>
      </c>
      <c r="DO13" s="5">
        <v>353925</v>
      </c>
      <c r="DP13" s="1">
        <v>0</v>
      </c>
      <c r="DQ13" s="1">
        <v>0</v>
      </c>
      <c r="DT13" s="1">
        <v>0</v>
      </c>
      <c r="DU13" s="3">
        <v>1.9391369623100001</v>
      </c>
      <c r="DV13" s="8">
        <f t="shared" si="14"/>
        <v>0.77569999999999995</v>
      </c>
      <c r="DW13" s="5">
        <f t="shared" si="15"/>
        <v>3.25</v>
      </c>
      <c r="DX13" s="6">
        <f t="shared" si="16"/>
        <v>274523.6197542267</v>
      </c>
      <c r="DY13" s="7">
        <f t="shared" si="17"/>
        <v>2.2000000000000002</v>
      </c>
      <c r="DZ13" s="5">
        <f t="shared" si="18"/>
        <v>7.15</v>
      </c>
      <c r="EA13" s="6">
        <f t="shared" si="19"/>
        <v>778635.00000000012</v>
      </c>
      <c r="EB13" s="6">
        <f t="shared" si="20"/>
        <v>105000</v>
      </c>
      <c r="EC13" s="6">
        <f t="shared" si="21"/>
        <v>224000</v>
      </c>
      <c r="ED13" s="6">
        <f t="shared" si="22"/>
        <v>329000</v>
      </c>
      <c r="EE13" s="6">
        <f t="shared" si="23"/>
        <v>1107700</v>
      </c>
    </row>
    <row r="14" spans="1:135" ht="45" x14ac:dyDescent="0.25">
      <c r="A14" s="1">
        <v>261</v>
      </c>
      <c r="B14" s="1" t="s">
        <v>123</v>
      </c>
      <c r="C14" s="1" t="s">
        <v>124</v>
      </c>
      <c r="D14" s="1" t="b">
        <f t="shared" si="2"/>
        <v>0</v>
      </c>
      <c r="E14" s="1" t="str">
        <f t="shared" si="3"/>
        <v>Residential</v>
      </c>
      <c r="F14" s="1">
        <v>4</v>
      </c>
      <c r="G14" s="1">
        <v>0</v>
      </c>
      <c r="H14" s="1">
        <v>0</v>
      </c>
      <c r="I14" s="1">
        <v>-1</v>
      </c>
      <c r="J14" s="1">
        <v>0</v>
      </c>
      <c r="M14" s="1">
        <v>4.64960179256E-3</v>
      </c>
      <c r="N14" s="1">
        <v>1.3132632278000001E-6</v>
      </c>
      <c r="O14" s="1">
        <v>155740</v>
      </c>
      <c r="P14" s="1">
        <v>161700</v>
      </c>
      <c r="Q14" s="1">
        <v>2653153</v>
      </c>
      <c r="R14" s="1" t="s">
        <v>323</v>
      </c>
      <c r="S14" s="1">
        <v>39138</v>
      </c>
      <c r="W14" s="1">
        <v>350535.97703900002</v>
      </c>
      <c r="X14" s="1">
        <v>2935.4761077600001</v>
      </c>
      <c r="Y14" s="1">
        <v>347020.44335900003</v>
      </c>
      <c r="Z14" s="1">
        <v>2937.6284854999999</v>
      </c>
      <c r="AE14" s="1" t="s">
        <v>324</v>
      </c>
      <c r="AF14" s="1">
        <v>2653153</v>
      </c>
      <c r="AG14" s="1" t="s">
        <v>323</v>
      </c>
      <c r="AH14" s="1" t="s">
        <v>325</v>
      </c>
      <c r="AI14" s="1" t="s">
        <v>129</v>
      </c>
      <c r="AJ14" s="1">
        <v>100</v>
      </c>
      <c r="AM14" s="1" t="s">
        <v>326</v>
      </c>
      <c r="AO14" s="1" t="s">
        <v>327</v>
      </c>
      <c r="AP14" s="1" t="s">
        <v>132</v>
      </c>
      <c r="AQ14" s="1" t="s">
        <v>328</v>
      </c>
      <c r="AR14" s="1" t="s">
        <v>134</v>
      </c>
      <c r="AS14" s="1" t="s">
        <v>160</v>
      </c>
      <c r="AT14" s="1" t="s">
        <v>329</v>
      </c>
      <c r="AU14" s="1" t="s">
        <v>162</v>
      </c>
      <c r="AV14" s="1" t="s">
        <v>235</v>
      </c>
      <c r="AW14" s="1" t="s">
        <v>330</v>
      </c>
      <c r="AX14" s="1" t="s">
        <v>331</v>
      </c>
      <c r="BA14" s="1">
        <v>0</v>
      </c>
      <c r="BB14" s="1">
        <v>0</v>
      </c>
      <c r="BC14" s="1" t="s">
        <v>332</v>
      </c>
      <c r="BE14" s="1" t="s">
        <v>333</v>
      </c>
      <c r="BG14" s="1" t="s">
        <v>170</v>
      </c>
      <c r="BH14" s="1" t="s">
        <v>132</v>
      </c>
      <c r="BI14" s="1" t="s">
        <v>334</v>
      </c>
      <c r="BJ14" s="2" t="s">
        <v>335</v>
      </c>
      <c r="BL14" s="1" t="s">
        <v>173</v>
      </c>
      <c r="BO14" s="1" t="s">
        <v>174</v>
      </c>
      <c r="BR14" s="1" t="s">
        <v>336</v>
      </c>
      <c r="BS14" s="1">
        <v>42789</v>
      </c>
      <c r="BT14" s="1" t="s">
        <v>176</v>
      </c>
      <c r="BU14" s="1">
        <v>7.95</v>
      </c>
      <c r="BV14" s="1">
        <v>13.5</v>
      </c>
      <c r="BW14" s="1">
        <v>346302</v>
      </c>
      <c r="BX14" s="1">
        <v>346302</v>
      </c>
      <c r="BY14" s="1">
        <v>2594</v>
      </c>
      <c r="BZ14" s="1" t="s">
        <v>337</v>
      </c>
      <c r="CA14" s="1" t="s">
        <v>233</v>
      </c>
      <c r="CB14" s="1" t="s">
        <v>338</v>
      </c>
      <c r="CD14" s="1" t="s">
        <v>147</v>
      </c>
      <c r="CE14" s="1" t="s">
        <v>129</v>
      </c>
      <c r="CF14" s="1">
        <v>2017</v>
      </c>
      <c r="CG14" s="1">
        <v>2017</v>
      </c>
      <c r="CI14" s="1" t="s">
        <v>148</v>
      </c>
      <c r="CJ14" s="1" t="s">
        <v>163</v>
      </c>
      <c r="CK14" s="1" t="s">
        <v>339</v>
      </c>
      <c r="CL14" s="1">
        <v>1</v>
      </c>
      <c r="CM14" s="1">
        <v>0</v>
      </c>
      <c r="CN14" s="1">
        <v>100</v>
      </c>
      <c r="CO14" s="1" t="s">
        <v>149</v>
      </c>
      <c r="CP14" s="1">
        <v>39912</v>
      </c>
      <c r="CQ14" s="1" t="s">
        <v>150</v>
      </c>
      <c r="CR14" s="1">
        <v>2019</v>
      </c>
      <c r="CS14" s="1">
        <v>0</v>
      </c>
      <c r="CT14" s="1">
        <v>0</v>
      </c>
      <c r="CU14" s="1">
        <v>0</v>
      </c>
      <c r="CV14" s="1">
        <v>0</v>
      </c>
      <c r="CW14" s="1">
        <v>0</v>
      </c>
      <c r="CX14" s="1">
        <v>0</v>
      </c>
      <c r="CY14" s="1">
        <v>0</v>
      </c>
      <c r="CZ14" s="1">
        <v>0</v>
      </c>
      <c r="DA14" s="1">
        <v>0</v>
      </c>
      <c r="DB14" s="1">
        <v>0</v>
      </c>
      <c r="DC14" s="1">
        <v>0</v>
      </c>
      <c r="DD14" s="1">
        <v>2018</v>
      </c>
      <c r="DE14" s="5">
        <v>333272</v>
      </c>
      <c r="DF14" s="5">
        <v>0</v>
      </c>
      <c r="DG14" s="5">
        <v>25000</v>
      </c>
      <c r="DH14" s="5">
        <v>0</v>
      </c>
      <c r="DI14" s="5">
        <v>1126</v>
      </c>
      <c r="DJ14" s="5">
        <v>173750</v>
      </c>
      <c r="DK14" s="5">
        <v>532022</v>
      </c>
      <c r="DL14" s="5">
        <v>172624</v>
      </c>
      <c r="DM14" s="5">
        <v>359398</v>
      </c>
      <c r="DN14" s="5">
        <v>0</v>
      </c>
      <c r="DO14" s="5">
        <v>359398</v>
      </c>
      <c r="DP14" s="1">
        <v>2008</v>
      </c>
      <c r="DQ14" s="1">
        <v>2620037</v>
      </c>
      <c r="DR14" s="1" t="s">
        <v>235</v>
      </c>
      <c r="DS14" s="1" t="s">
        <v>330</v>
      </c>
      <c r="DT14" s="1">
        <v>8.9969999999999999</v>
      </c>
      <c r="DU14" s="3">
        <v>3.35516399663</v>
      </c>
      <c r="DV14" s="8">
        <f t="shared" si="14"/>
        <v>0.42199999999999999</v>
      </c>
      <c r="DW14" s="5">
        <f t="shared" si="15"/>
        <v>0.57392102846648296</v>
      </c>
      <c r="DX14" s="6">
        <f t="shared" si="16"/>
        <v>83879.09991574999</v>
      </c>
      <c r="DY14" s="7">
        <f t="shared" si="17"/>
        <v>1.5</v>
      </c>
      <c r="DZ14" s="5">
        <f t="shared" si="18"/>
        <v>1.5</v>
      </c>
      <c r="EA14" s="6">
        <f t="shared" si="19"/>
        <v>219226.41553980421</v>
      </c>
      <c r="EB14" s="6">
        <f t="shared" si="20"/>
        <v>71000</v>
      </c>
      <c r="EC14" s="6">
        <f t="shared" si="21"/>
        <v>0</v>
      </c>
      <c r="ED14" s="6">
        <f t="shared" si="22"/>
        <v>71000</v>
      </c>
      <c r="EE14" s="6">
        <f t="shared" si="23"/>
        <v>290300</v>
      </c>
    </row>
    <row r="15" spans="1:135" ht="30" x14ac:dyDescent="0.25">
      <c r="A15" s="1">
        <v>107</v>
      </c>
      <c r="B15" s="1" t="s">
        <v>151</v>
      </c>
      <c r="C15" s="1" t="s">
        <v>152</v>
      </c>
      <c r="D15" s="1" t="b">
        <f t="shared" si="2"/>
        <v>1</v>
      </c>
      <c r="E15" s="1" t="str">
        <f t="shared" si="3"/>
        <v>Business</v>
      </c>
      <c r="F15" s="1">
        <v>2</v>
      </c>
      <c r="G15" s="1">
        <v>0</v>
      </c>
      <c r="H15" s="1">
        <v>0</v>
      </c>
      <c r="I15" s="1">
        <v>-1</v>
      </c>
      <c r="J15" s="1">
        <v>0</v>
      </c>
      <c r="M15" s="1">
        <v>3.7402424843199999E-3</v>
      </c>
      <c r="N15" s="1">
        <v>7.7315939199699996E-7</v>
      </c>
      <c r="O15" s="1">
        <v>155824</v>
      </c>
      <c r="P15" s="1">
        <v>157507</v>
      </c>
      <c r="Q15" s="1">
        <v>2658758</v>
      </c>
      <c r="R15" s="1" t="s">
        <v>340</v>
      </c>
      <c r="W15" s="1">
        <v>85986.536597500002</v>
      </c>
      <c r="X15" s="1">
        <v>1263.41421014</v>
      </c>
      <c r="Y15" s="1">
        <v>86043.1777344</v>
      </c>
      <c r="Z15" s="1">
        <v>1264.1750747000001</v>
      </c>
      <c r="AE15" s="1" t="s">
        <v>341</v>
      </c>
      <c r="AF15" s="1">
        <v>2658758</v>
      </c>
      <c r="AG15" s="1" t="s">
        <v>340</v>
      </c>
      <c r="AH15" s="1" t="s">
        <v>342</v>
      </c>
      <c r="AI15" s="1" t="s">
        <v>129</v>
      </c>
      <c r="AJ15" s="1">
        <v>100</v>
      </c>
      <c r="AK15" s="1" t="s">
        <v>343</v>
      </c>
      <c r="AM15" s="1" t="s">
        <v>344</v>
      </c>
      <c r="AO15" s="1" t="s">
        <v>170</v>
      </c>
      <c r="AP15" s="1" t="s">
        <v>132</v>
      </c>
      <c r="AQ15" s="1" t="s">
        <v>345</v>
      </c>
      <c r="AR15" s="1" t="s">
        <v>134</v>
      </c>
      <c r="AS15" s="1" t="s">
        <v>160</v>
      </c>
      <c r="AT15" s="1" t="s">
        <v>161</v>
      </c>
      <c r="AU15" s="1" t="s">
        <v>162</v>
      </c>
      <c r="AV15" s="1" t="s">
        <v>163</v>
      </c>
      <c r="AW15" s="1" t="s">
        <v>235</v>
      </c>
      <c r="AX15" s="1" t="s">
        <v>346</v>
      </c>
      <c r="BA15" s="1">
        <v>0</v>
      </c>
      <c r="BB15" s="1">
        <v>0</v>
      </c>
      <c r="BC15" s="1" t="s">
        <v>347</v>
      </c>
      <c r="BD15" s="1" t="s">
        <v>167</v>
      </c>
      <c r="BE15" s="1" t="s">
        <v>168</v>
      </c>
      <c r="BF15" s="1" t="s">
        <v>169</v>
      </c>
      <c r="BG15" s="1" t="s">
        <v>170</v>
      </c>
      <c r="BH15" s="1" t="s">
        <v>132</v>
      </c>
      <c r="BI15" s="1" t="s">
        <v>171</v>
      </c>
      <c r="BJ15" s="2" t="s">
        <v>348</v>
      </c>
      <c r="BL15" s="1" t="s">
        <v>173</v>
      </c>
      <c r="BO15" s="1" t="s">
        <v>174</v>
      </c>
      <c r="BR15" s="1" t="s">
        <v>349</v>
      </c>
      <c r="BS15" s="1">
        <v>39995</v>
      </c>
      <c r="BT15" s="1" t="s">
        <v>350</v>
      </c>
      <c r="BU15" s="1">
        <v>1.9830000000000001</v>
      </c>
      <c r="BV15" s="1">
        <v>0</v>
      </c>
      <c r="BW15" s="1">
        <v>86379.48</v>
      </c>
      <c r="BX15" s="1">
        <v>86379.48</v>
      </c>
      <c r="BY15" s="1">
        <v>4950</v>
      </c>
      <c r="BZ15" s="1" t="s">
        <v>351</v>
      </c>
      <c r="CA15" s="1" t="s">
        <v>212</v>
      </c>
      <c r="CB15" s="1" t="s">
        <v>352</v>
      </c>
      <c r="CC15" s="1" t="s">
        <v>214</v>
      </c>
      <c r="CD15" s="1" t="s">
        <v>147</v>
      </c>
      <c r="CE15" s="1" t="s">
        <v>180</v>
      </c>
      <c r="CF15" s="1">
        <v>2015</v>
      </c>
      <c r="CG15" s="1">
        <v>2015</v>
      </c>
      <c r="CI15" s="1" t="s">
        <v>212</v>
      </c>
      <c r="CL15" s="1">
        <v>1</v>
      </c>
      <c r="CM15" s="1">
        <v>0</v>
      </c>
      <c r="CN15" s="1">
        <v>100</v>
      </c>
      <c r="CO15" s="1" t="s">
        <v>149</v>
      </c>
      <c r="CP15" s="1">
        <v>40184</v>
      </c>
      <c r="CQ15" s="1" t="s">
        <v>150</v>
      </c>
      <c r="CR15" s="1">
        <v>2019</v>
      </c>
      <c r="CS15" s="1">
        <v>0</v>
      </c>
      <c r="CT15" s="1">
        <v>0</v>
      </c>
      <c r="CU15" s="1">
        <v>0</v>
      </c>
      <c r="CV15" s="1">
        <v>0</v>
      </c>
      <c r="CW15" s="1">
        <v>0</v>
      </c>
      <c r="CX15" s="1">
        <v>0</v>
      </c>
      <c r="CY15" s="1">
        <v>0</v>
      </c>
      <c r="CZ15" s="1">
        <v>0</v>
      </c>
      <c r="DA15" s="1">
        <v>0</v>
      </c>
      <c r="DB15" s="1">
        <v>0</v>
      </c>
      <c r="DC15" s="1">
        <v>0</v>
      </c>
      <c r="DD15" s="1">
        <v>2018</v>
      </c>
      <c r="DE15" s="5">
        <v>0</v>
      </c>
      <c r="DF15" s="5">
        <v>79169</v>
      </c>
      <c r="DG15" s="5">
        <v>0</v>
      </c>
      <c r="DH15" s="5">
        <v>280733</v>
      </c>
      <c r="DI15" s="5">
        <v>0</v>
      </c>
      <c r="DJ15" s="5">
        <v>0</v>
      </c>
      <c r="DK15" s="5">
        <v>359902</v>
      </c>
      <c r="DL15" s="5">
        <v>0</v>
      </c>
      <c r="DM15" s="5">
        <v>359902</v>
      </c>
      <c r="DN15" s="5">
        <v>0</v>
      </c>
      <c r="DO15" s="5">
        <v>359902</v>
      </c>
      <c r="DP15" s="1">
        <v>2010</v>
      </c>
      <c r="DQ15" s="1">
        <v>1168202</v>
      </c>
      <c r="DR15" s="1" t="s">
        <v>163</v>
      </c>
      <c r="DS15" s="1" t="s">
        <v>235</v>
      </c>
      <c r="DT15" s="1">
        <v>3.9809999999999999</v>
      </c>
      <c r="DU15" s="3">
        <v>1.97528671016</v>
      </c>
      <c r="DV15" s="8">
        <f t="shared" si="14"/>
        <v>1</v>
      </c>
      <c r="DW15" s="5">
        <f t="shared" si="15"/>
        <v>3.2499964111846937</v>
      </c>
      <c r="DX15" s="6">
        <f t="shared" si="16"/>
        <v>279641.0307631605</v>
      </c>
      <c r="DY15" s="7">
        <f t="shared" si="17"/>
        <v>2.2000000000000002</v>
      </c>
      <c r="DZ15" s="5">
        <f t="shared" si="18"/>
        <v>7.1499921046063264</v>
      </c>
      <c r="EA15" s="6">
        <f t="shared" si="19"/>
        <v>791784.4</v>
      </c>
      <c r="EB15" s="6">
        <f t="shared" si="20"/>
        <v>105000</v>
      </c>
      <c r="EC15" s="6">
        <f t="shared" si="21"/>
        <v>224000</v>
      </c>
      <c r="ED15" s="6">
        <f t="shared" si="22"/>
        <v>329000</v>
      </c>
      <c r="EE15" s="6">
        <f t="shared" si="23"/>
        <v>1120800</v>
      </c>
    </row>
    <row r="16" spans="1:135" ht="45" x14ac:dyDescent="0.25">
      <c r="A16" s="1">
        <v>99</v>
      </c>
      <c r="B16" s="1" t="s">
        <v>151</v>
      </c>
      <c r="C16" s="1" t="s">
        <v>152</v>
      </c>
      <c r="D16" s="1" t="b">
        <f t="shared" si="2"/>
        <v>1</v>
      </c>
      <c r="E16" s="1" t="str">
        <f t="shared" si="3"/>
        <v>Business</v>
      </c>
      <c r="F16" s="1">
        <v>2</v>
      </c>
      <c r="G16" s="1">
        <v>0</v>
      </c>
      <c r="H16" s="1">
        <v>0</v>
      </c>
      <c r="I16" s="1">
        <v>-1</v>
      </c>
      <c r="J16" s="1">
        <v>0</v>
      </c>
      <c r="M16" s="1">
        <v>1.8412820626699999E-3</v>
      </c>
      <c r="N16" s="1">
        <v>1.16557138015E-7</v>
      </c>
      <c r="O16" s="1">
        <v>161137</v>
      </c>
      <c r="P16" s="1">
        <v>176649</v>
      </c>
      <c r="Q16" s="1">
        <v>1168284</v>
      </c>
      <c r="R16" s="1" t="s">
        <v>353</v>
      </c>
      <c r="S16" s="1">
        <v>39005</v>
      </c>
      <c r="W16" s="1">
        <v>12971.278568199999</v>
      </c>
      <c r="X16" s="1">
        <v>580.70693990999996</v>
      </c>
      <c r="Y16" s="1">
        <v>12971.28125</v>
      </c>
      <c r="Z16" s="1">
        <v>580.70693990999996</v>
      </c>
      <c r="AE16" s="1" t="s">
        <v>354</v>
      </c>
      <c r="AF16" s="1">
        <v>1168284</v>
      </c>
      <c r="AG16" s="1" t="s">
        <v>353</v>
      </c>
      <c r="AH16" s="1" t="s">
        <v>355</v>
      </c>
      <c r="AI16" s="1" t="s">
        <v>129</v>
      </c>
      <c r="AJ16" s="1">
        <v>100</v>
      </c>
      <c r="AM16" s="1" t="s">
        <v>356</v>
      </c>
      <c r="AO16" s="1" t="s">
        <v>170</v>
      </c>
      <c r="AP16" s="1" t="s">
        <v>132</v>
      </c>
      <c r="AQ16" s="1" t="s">
        <v>357</v>
      </c>
      <c r="AR16" s="1" t="s">
        <v>134</v>
      </c>
      <c r="AS16" s="1" t="s">
        <v>160</v>
      </c>
      <c r="AT16" s="1" t="s">
        <v>161</v>
      </c>
      <c r="AU16" s="1" t="s">
        <v>162</v>
      </c>
      <c r="AV16" s="1" t="s">
        <v>163</v>
      </c>
      <c r="AW16" s="1" t="s">
        <v>358</v>
      </c>
      <c r="AX16" s="1" t="s">
        <v>359</v>
      </c>
      <c r="BA16" s="1">
        <v>0</v>
      </c>
      <c r="BB16" s="1">
        <v>0</v>
      </c>
      <c r="BC16" s="1" t="s">
        <v>360</v>
      </c>
      <c r="BE16" s="1" t="s">
        <v>361</v>
      </c>
      <c r="BG16" s="1" t="s">
        <v>170</v>
      </c>
      <c r="BH16" s="1" t="s">
        <v>132</v>
      </c>
      <c r="BI16" s="1" t="s">
        <v>334</v>
      </c>
      <c r="BJ16" s="2" t="s">
        <v>362</v>
      </c>
      <c r="BL16" s="1" t="s">
        <v>173</v>
      </c>
      <c r="BO16" s="1" t="s">
        <v>174</v>
      </c>
      <c r="BP16" s="1" t="s">
        <v>363</v>
      </c>
      <c r="BQ16" s="1" t="s">
        <v>364</v>
      </c>
      <c r="BR16" s="1" t="s">
        <v>248</v>
      </c>
      <c r="BS16" s="1">
        <v>33858</v>
      </c>
      <c r="BT16" s="1" t="s">
        <v>176</v>
      </c>
      <c r="BU16" s="1">
        <v>0.29899999999999999</v>
      </c>
      <c r="BV16" s="1">
        <v>0</v>
      </c>
      <c r="BW16" s="1">
        <v>13024</v>
      </c>
      <c r="BX16" s="1">
        <v>13024</v>
      </c>
      <c r="BY16" s="1">
        <v>0</v>
      </c>
      <c r="BZ16" s="1" t="s">
        <v>160</v>
      </c>
      <c r="CA16" s="1" t="s">
        <v>365</v>
      </c>
      <c r="CD16" s="1" t="s">
        <v>147</v>
      </c>
      <c r="CE16" s="1" t="s">
        <v>129</v>
      </c>
      <c r="CF16" s="1">
        <v>0</v>
      </c>
      <c r="CG16" s="1">
        <v>0</v>
      </c>
      <c r="CI16" s="1" t="s">
        <v>366</v>
      </c>
      <c r="CL16" s="1">
        <v>0</v>
      </c>
      <c r="CM16" s="1">
        <v>0</v>
      </c>
      <c r="CN16" s="1">
        <v>0</v>
      </c>
      <c r="CO16" s="1" t="s">
        <v>149</v>
      </c>
      <c r="CQ16" s="1" t="s">
        <v>150</v>
      </c>
      <c r="CR16" s="1">
        <v>2019</v>
      </c>
      <c r="CS16" s="1">
        <v>0</v>
      </c>
      <c r="CT16" s="1">
        <v>0</v>
      </c>
      <c r="CU16" s="1">
        <v>0</v>
      </c>
      <c r="CV16" s="1">
        <v>0</v>
      </c>
      <c r="CW16" s="1">
        <v>0</v>
      </c>
      <c r="CX16" s="1">
        <v>0</v>
      </c>
      <c r="CY16" s="1">
        <v>0</v>
      </c>
      <c r="CZ16" s="1">
        <v>0</v>
      </c>
      <c r="DA16" s="1">
        <v>0</v>
      </c>
      <c r="DB16" s="1">
        <v>0</v>
      </c>
      <c r="DC16" s="1">
        <v>0</v>
      </c>
      <c r="DD16" s="1">
        <v>2018</v>
      </c>
      <c r="DE16" s="5">
        <v>0</v>
      </c>
      <c r="DF16" s="5">
        <v>35075</v>
      </c>
      <c r="DG16" s="5">
        <v>32560</v>
      </c>
      <c r="DH16" s="5">
        <v>0</v>
      </c>
      <c r="DI16" s="5">
        <v>0</v>
      </c>
      <c r="DJ16" s="5">
        <v>0</v>
      </c>
      <c r="DK16" s="5">
        <v>67635</v>
      </c>
      <c r="DL16" s="5">
        <v>0</v>
      </c>
      <c r="DM16" s="5">
        <v>67635</v>
      </c>
      <c r="DN16" s="5">
        <v>0</v>
      </c>
      <c r="DO16" s="5">
        <v>67635</v>
      </c>
      <c r="DP16" s="1">
        <v>0</v>
      </c>
      <c r="DQ16" s="1">
        <v>0</v>
      </c>
      <c r="DT16" s="1">
        <v>0</v>
      </c>
      <c r="DU16" s="3">
        <v>0.29778064331499998</v>
      </c>
      <c r="DV16" s="8">
        <f t="shared" si="14"/>
        <v>1</v>
      </c>
      <c r="DW16" s="5">
        <f t="shared" si="15"/>
        <v>2.5</v>
      </c>
      <c r="DX16" s="6">
        <f t="shared" si="16"/>
        <v>32428.312057003499</v>
      </c>
      <c r="DY16" s="7">
        <f t="shared" si="17"/>
        <v>2.2000000000000002</v>
      </c>
      <c r="DZ16" s="5">
        <f t="shared" si="18"/>
        <v>5.5</v>
      </c>
      <c r="EA16" s="6">
        <f t="shared" si="19"/>
        <v>148797</v>
      </c>
      <c r="EB16" s="6">
        <f t="shared" si="20"/>
        <v>105000</v>
      </c>
      <c r="EC16" s="6">
        <f t="shared" si="21"/>
        <v>224000</v>
      </c>
      <c r="ED16" s="6">
        <f t="shared" si="22"/>
        <v>329000</v>
      </c>
      <c r="EE16" s="6">
        <f t="shared" si="23"/>
        <v>477800</v>
      </c>
    </row>
    <row r="17" spans="1:135" ht="30" x14ac:dyDescent="0.25">
      <c r="A17" s="1">
        <v>269</v>
      </c>
      <c r="B17" s="1" t="s">
        <v>123</v>
      </c>
      <c r="C17" s="1" t="s">
        <v>124</v>
      </c>
      <c r="D17" s="1" t="b">
        <f t="shared" si="2"/>
        <v>0</v>
      </c>
      <c r="E17" s="1" t="str">
        <f t="shared" si="3"/>
        <v>Residential</v>
      </c>
      <c r="F17" s="1">
        <v>4</v>
      </c>
      <c r="G17" s="1">
        <v>0</v>
      </c>
      <c r="H17" s="1">
        <v>0</v>
      </c>
      <c r="I17" s="1">
        <v>-1</v>
      </c>
      <c r="J17" s="1">
        <v>0</v>
      </c>
      <c r="M17" s="1">
        <v>9.9630315781599997E-3</v>
      </c>
      <c r="N17" s="1">
        <v>2.0534072764500001E-6</v>
      </c>
      <c r="O17" s="1">
        <v>175191</v>
      </c>
      <c r="P17" s="1">
        <v>184962</v>
      </c>
      <c r="Q17" s="1">
        <v>1181312</v>
      </c>
      <c r="R17" s="1" t="s">
        <v>367</v>
      </c>
      <c r="W17" s="1">
        <v>1003768.4347099999</v>
      </c>
      <c r="X17" s="1">
        <v>4310.9903210599996</v>
      </c>
      <c r="Y17" s="1">
        <v>955930.67578100006</v>
      </c>
      <c r="Z17" s="1">
        <v>4364.6613445200001</v>
      </c>
      <c r="AE17" s="1" t="s">
        <v>368</v>
      </c>
      <c r="AF17" s="1">
        <v>1181312</v>
      </c>
      <c r="AG17" s="1" t="s">
        <v>367</v>
      </c>
      <c r="AH17" s="1" t="s">
        <v>369</v>
      </c>
      <c r="AI17" s="1" t="s">
        <v>129</v>
      </c>
      <c r="AJ17" s="1">
        <v>100</v>
      </c>
      <c r="AM17" s="1" t="s">
        <v>370</v>
      </c>
      <c r="AO17" s="1" t="s">
        <v>131</v>
      </c>
      <c r="AP17" s="1" t="s">
        <v>132</v>
      </c>
      <c r="AQ17" s="1" t="s">
        <v>371</v>
      </c>
      <c r="AR17" s="1" t="s">
        <v>134</v>
      </c>
      <c r="AS17" s="1" t="s">
        <v>372</v>
      </c>
      <c r="AT17" s="1" t="s">
        <v>373</v>
      </c>
      <c r="AU17" s="1" t="s">
        <v>374</v>
      </c>
      <c r="AW17" s="1" t="s">
        <v>236</v>
      </c>
      <c r="AX17" s="1" t="s">
        <v>375</v>
      </c>
      <c r="BA17" s="1">
        <v>0</v>
      </c>
      <c r="BB17" s="1">
        <v>0</v>
      </c>
      <c r="BC17" s="1" t="s">
        <v>376</v>
      </c>
      <c r="BD17" s="1" t="s">
        <v>167</v>
      </c>
      <c r="BE17" s="1" t="s">
        <v>131</v>
      </c>
      <c r="BF17" s="1" t="s">
        <v>169</v>
      </c>
      <c r="BG17" s="1" t="s">
        <v>131</v>
      </c>
      <c r="BH17" s="1" t="s">
        <v>132</v>
      </c>
      <c r="BI17" s="1" t="s">
        <v>228</v>
      </c>
      <c r="BJ17" s="2" t="s">
        <v>377</v>
      </c>
      <c r="BL17" s="1" t="s">
        <v>142</v>
      </c>
      <c r="BN17" s="1" t="s">
        <v>230</v>
      </c>
      <c r="BO17" s="1" t="s">
        <v>231</v>
      </c>
      <c r="BP17" s="1" t="s">
        <v>378</v>
      </c>
      <c r="BQ17" s="1" t="s">
        <v>379</v>
      </c>
      <c r="BR17" s="1" t="s">
        <v>248</v>
      </c>
      <c r="BS17" s="1">
        <v>36238</v>
      </c>
      <c r="BT17" s="1" t="s">
        <v>210</v>
      </c>
      <c r="BU17" s="1">
        <v>21.665099999999999</v>
      </c>
      <c r="BV17" s="1">
        <v>0</v>
      </c>
      <c r="BW17" s="1">
        <v>943732</v>
      </c>
      <c r="BX17" s="1">
        <v>943731.76</v>
      </c>
      <c r="BY17" s="1">
        <v>2340</v>
      </c>
      <c r="BZ17" s="1" t="s">
        <v>264</v>
      </c>
      <c r="CA17" s="1" t="s">
        <v>233</v>
      </c>
      <c r="CB17" s="1" t="s">
        <v>380</v>
      </c>
      <c r="CD17" s="1" t="s">
        <v>147</v>
      </c>
      <c r="CE17" s="1" t="s">
        <v>129</v>
      </c>
      <c r="CF17" s="1">
        <v>1980</v>
      </c>
      <c r="CG17" s="1">
        <v>1960</v>
      </c>
      <c r="CI17" s="1" t="s">
        <v>148</v>
      </c>
      <c r="CL17" s="1">
        <v>1</v>
      </c>
      <c r="CM17" s="1">
        <v>0</v>
      </c>
      <c r="CN17" s="1">
        <v>100</v>
      </c>
      <c r="CO17" s="1" t="s">
        <v>149</v>
      </c>
      <c r="CQ17" s="1" t="s">
        <v>150</v>
      </c>
      <c r="CR17" s="1">
        <v>2019</v>
      </c>
      <c r="CS17" s="1">
        <v>0</v>
      </c>
      <c r="CT17" s="1">
        <v>0</v>
      </c>
      <c r="CU17" s="1">
        <v>0</v>
      </c>
      <c r="CV17" s="1">
        <v>0</v>
      </c>
      <c r="CW17" s="1">
        <v>0</v>
      </c>
      <c r="CX17" s="1">
        <v>0</v>
      </c>
      <c r="CY17" s="1">
        <v>0</v>
      </c>
      <c r="CZ17" s="1">
        <v>0</v>
      </c>
      <c r="DA17" s="1">
        <v>0</v>
      </c>
      <c r="DB17" s="1">
        <v>0</v>
      </c>
      <c r="DC17" s="1">
        <v>0</v>
      </c>
      <c r="DD17" s="1">
        <v>2018</v>
      </c>
      <c r="DE17" s="5">
        <v>56813</v>
      </c>
      <c r="DF17" s="5">
        <v>67104</v>
      </c>
      <c r="DG17" s="5">
        <v>183110</v>
      </c>
      <c r="DH17" s="5">
        <v>0</v>
      </c>
      <c r="DI17" s="5">
        <v>2851</v>
      </c>
      <c r="DJ17" s="5">
        <v>791820</v>
      </c>
      <c r="DK17" s="5">
        <v>1098847</v>
      </c>
      <c r="DL17" s="5">
        <v>788969</v>
      </c>
      <c r="DM17" s="5">
        <v>309878</v>
      </c>
      <c r="DN17" s="5">
        <v>86286</v>
      </c>
      <c r="DO17" s="5">
        <v>223592</v>
      </c>
      <c r="DP17" s="1">
        <v>0</v>
      </c>
      <c r="DQ17" s="1">
        <v>0</v>
      </c>
      <c r="DT17" s="1">
        <v>0</v>
      </c>
      <c r="DU17" s="3">
        <v>5.2478469414699997</v>
      </c>
      <c r="DV17" s="8">
        <f t="shared" si="14"/>
        <v>0.2422</v>
      </c>
      <c r="DW17" s="5">
        <f t="shared" si="15"/>
        <v>1.0330583766726258</v>
      </c>
      <c r="DX17" s="6">
        <f t="shared" si="16"/>
        <v>236153.2324781339</v>
      </c>
      <c r="DY17" s="7">
        <f t="shared" si="17"/>
        <v>1.5</v>
      </c>
      <c r="DZ17" s="5">
        <f t="shared" si="18"/>
        <v>1.5495875650089386</v>
      </c>
      <c r="EA17" s="6">
        <f t="shared" si="19"/>
        <v>354229.8487172008</v>
      </c>
      <c r="EB17" s="6">
        <f t="shared" si="20"/>
        <v>71000</v>
      </c>
      <c r="EC17" s="6">
        <f t="shared" si="21"/>
        <v>0</v>
      </c>
      <c r="ED17" s="6">
        <f t="shared" si="22"/>
        <v>71000</v>
      </c>
      <c r="EE17" s="6">
        <f t="shared" si="23"/>
        <v>425300</v>
      </c>
    </row>
    <row r="18" spans="1:135" ht="45" x14ac:dyDescent="0.25">
      <c r="A18" s="1">
        <v>133</v>
      </c>
      <c r="B18" s="1" t="s">
        <v>151</v>
      </c>
      <c r="C18" s="1" t="s">
        <v>152</v>
      </c>
      <c r="D18" s="1" t="b">
        <f t="shared" si="2"/>
        <v>1</v>
      </c>
      <c r="E18" s="1" t="str">
        <f t="shared" si="3"/>
        <v>Business</v>
      </c>
      <c r="F18" s="1">
        <v>2</v>
      </c>
      <c r="G18" s="1">
        <v>0</v>
      </c>
      <c r="H18" s="1">
        <v>0</v>
      </c>
      <c r="I18" s="1">
        <v>-1</v>
      </c>
      <c r="J18" s="1">
        <v>0</v>
      </c>
      <c r="M18" s="1">
        <v>2.86759784142E-3</v>
      </c>
      <c r="N18" s="1">
        <v>4.1309296778E-7</v>
      </c>
      <c r="O18" s="1">
        <v>189141</v>
      </c>
      <c r="P18" s="1">
        <v>196054</v>
      </c>
      <c r="Q18" s="1">
        <v>1169997</v>
      </c>
      <c r="R18" s="1" t="s">
        <v>381</v>
      </c>
      <c r="S18" s="1">
        <v>39005</v>
      </c>
      <c r="W18" s="1">
        <v>45892.146907399998</v>
      </c>
      <c r="X18" s="1">
        <v>948.99150413999996</v>
      </c>
      <c r="Y18" s="1">
        <v>45972.8398438</v>
      </c>
      <c r="Z18" s="1">
        <v>949.52474829000005</v>
      </c>
      <c r="AE18" s="1" t="s">
        <v>382</v>
      </c>
      <c r="AF18" s="1">
        <v>1169997</v>
      </c>
      <c r="AG18" s="1" t="s">
        <v>381</v>
      </c>
      <c r="AH18" s="1" t="s">
        <v>383</v>
      </c>
      <c r="AI18" s="1" t="s">
        <v>129</v>
      </c>
      <c r="AJ18" s="1">
        <v>100</v>
      </c>
      <c r="AL18" s="1" t="s">
        <v>384</v>
      </c>
      <c r="AM18" s="1" t="s">
        <v>385</v>
      </c>
      <c r="AO18" s="1" t="s">
        <v>170</v>
      </c>
      <c r="AP18" s="1" t="s">
        <v>132</v>
      </c>
      <c r="AQ18" s="1" t="s">
        <v>386</v>
      </c>
      <c r="AR18" s="1" t="s">
        <v>134</v>
      </c>
      <c r="AS18" s="1" t="s">
        <v>160</v>
      </c>
      <c r="AT18" s="1" t="s">
        <v>161</v>
      </c>
      <c r="AU18" s="1" t="s">
        <v>162</v>
      </c>
      <c r="AV18" s="1" t="s">
        <v>163</v>
      </c>
      <c r="AW18" s="1" t="s">
        <v>387</v>
      </c>
      <c r="AX18" s="1" t="s">
        <v>388</v>
      </c>
      <c r="BA18" s="1">
        <v>0</v>
      </c>
      <c r="BB18" s="1">
        <v>0</v>
      </c>
      <c r="BC18" s="1" t="s">
        <v>389</v>
      </c>
      <c r="BE18" s="1" t="s">
        <v>361</v>
      </c>
      <c r="BG18" s="1" t="s">
        <v>170</v>
      </c>
      <c r="BH18" s="1" t="s">
        <v>132</v>
      </c>
      <c r="BI18" s="1" t="s">
        <v>334</v>
      </c>
      <c r="BJ18" s="2" t="s">
        <v>390</v>
      </c>
      <c r="BL18" s="1" t="s">
        <v>173</v>
      </c>
      <c r="BO18" s="1" t="s">
        <v>174</v>
      </c>
      <c r="BR18" s="1" t="s">
        <v>248</v>
      </c>
      <c r="BT18" s="1" t="s">
        <v>249</v>
      </c>
      <c r="BU18" s="1">
        <v>1.02</v>
      </c>
      <c r="BV18" s="1">
        <v>0</v>
      </c>
      <c r="BW18" s="1">
        <v>44431</v>
      </c>
      <c r="BX18" s="1">
        <v>44431</v>
      </c>
      <c r="BY18" s="1">
        <v>0</v>
      </c>
      <c r="BZ18" s="1" t="s">
        <v>160</v>
      </c>
      <c r="CA18" s="1" t="s">
        <v>322</v>
      </c>
      <c r="CD18" s="1" t="s">
        <v>147</v>
      </c>
      <c r="CE18" s="1" t="s">
        <v>180</v>
      </c>
      <c r="CF18" s="1">
        <v>0</v>
      </c>
      <c r="CG18" s="1">
        <v>0</v>
      </c>
      <c r="CI18" s="1" t="s">
        <v>322</v>
      </c>
      <c r="CL18" s="1">
        <v>0</v>
      </c>
      <c r="CM18" s="1">
        <v>0</v>
      </c>
      <c r="CN18" s="1">
        <v>0</v>
      </c>
      <c r="CO18" s="1" t="s">
        <v>149</v>
      </c>
      <c r="CQ18" s="1" t="s">
        <v>150</v>
      </c>
      <c r="CR18" s="1">
        <v>2019</v>
      </c>
      <c r="CS18" s="1">
        <v>0</v>
      </c>
      <c r="CT18" s="1">
        <v>0</v>
      </c>
      <c r="CU18" s="1">
        <v>0</v>
      </c>
      <c r="CV18" s="1">
        <v>0</v>
      </c>
      <c r="CW18" s="1">
        <v>0</v>
      </c>
      <c r="CX18" s="1">
        <v>0</v>
      </c>
      <c r="CY18" s="1">
        <v>0</v>
      </c>
      <c r="CZ18" s="1">
        <v>0</v>
      </c>
      <c r="DA18" s="1">
        <v>0</v>
      </c>
      <c r="DB18" s="1">
        <v>0</v>
      </c>
      <c r="DC18" s="1">
        <v>0</v>
      </c>
      <c r="DD18" s="1">
        <v>2018</v>
      </c>
      <c r="DE18" s="5">
        <v>0</v>
      </c>
      <c r="DF18" s="5">
        <v>0</v>
      </c>
      <c r="DG18" s="5">
        <v>0</v>
      </c>
      <c r="DH18" s="5">
        <v>166616</v>
      </c>
      <c r="DI18" s="5">
        <v>0</v>
      </c>
      <c r="DJ18" s="5">
        <v>0</v>
      </c>
      <c r="DK18" s="5">
        <v>166616</v>
      </c>
      <c r="DL18" s="5">
        <v>0</v>
      </c>
      <c r="DM18" s="5">
        <v>166616</v>
      </c>
      <c r="DN18" s="5">
        <v>0</v>
      </c>
      <c r="DO18" s="5">
        <v>166616</v>
      </c>
      <c r="DP18" s="1">
        <v>0</v>
      </c>
      <c r="DQ18" s="1">
        <v>0</v>
      </c>
      <c r="DT18" s="1">
        <v>0</v>
      </c>
      <c r="DU18" s="3">
        <v>1.0553971417300001</v>
      </c>
      <c r="DV18" s="8">
        <f t="shared" si="14"/>
        <v>1</v>
      </c>
      <c r="DW18" s="5">
        <f t="shared" si="15"/>
        <v>3.7499943732979224</v>
      </c>
      <c r="DX18" s="6">
        <f t="shared" si="16"/>
        <v>172398.86442466109</v>
      </c>
      <c r="DY18" s="7">
        <f t="shared" si="17"/>
        <v>2.2000000000000002</v>
      </c>
      <c r="DZ18" s="5">
        <f t="shared" si="18"/>
        <v>8.2499876212554302</v>
      </c>
      <c r="EA18" s="6">
        <f t="shared" si="19"/>
        <v>366555.2</v>
      </c>
      <c r="EB18" s="6">
        <f t="shared" si="20"/>
        <v>105000</v>
      </c>
      <c r="EC18" s="6">
        <f t="shared" si="21"/>
        <v>224000</v>
      </c>
      <c r="ED18" s="6">
        <f t="shared" si="22"/>
        <v>329000</v>
      </c>
      <c r="EE18" s="6">
        <f t="shared" si="23"/>
        <v>695600</v>
      </c>
    </row>
    <row r="19" spans="1:135" ht="30" x14ac:dyDescent="0.25">
      <c r="A19" s="1">
        <v>105</v>
      </c>
      <c r="B19" s="1" t="s">
        <v>151</v>
      </c>
      <c r="C19" s="1" t="s">
        <v>152</v>
      </c>
      <c r="D19" s="1" t="b">
        <f t="shared" si="2"/>
        <v>1</v>
      </c>
      <c r="E19" s="1" t="str">
        <f t="shared" si="3"/>
        <v>Business</v>
      </c>
      <c r="F19" s="1">
        <v>2</v>
      </c>
      <c r="G19" s="1">
        <v>0</v>
      </c>
      <c r="H19" s="1">
        <v>0</v>
      </c>
      <c r="I19" s="1">
        <v>-1</v>
      </c>
      <c r="J19" s="1">
        <v>0</v>
      </c>
      <c r="M19" s="1">
        <v>3.7677642286300002E-3</v>
      </c>
      <c r="N19" s="1">
        <v>6.9191418841899999E-7</v>
      </c>
      <c r="O19" s="1">
        <v>197974</v>
      </c>
      <c r="P19" s="1">
        <v>200952</v>
      </c>
      <c r="Q19" s="1">
        <v>2658759</v>
      </c>
      <c r="R19" s="1" t="s">
        <v>391</v>
      </c>
      <c r="W19" s="1">
        <v>77089.155659399999</v>
      </c>
      <c r="X19" s="1">
        <v>1269.16889287</v>
      </c>
      <c r="Y19" s="1">
        <v>77001.6171875</v>
      </c>
      <c r="Z19" s="1">
        <v>1277.98242385</v>
      </c>
      <c r="AE19" s="1" t="s">
        <v>392</v>
      </c>
      <c r="AF19" s="1">
        <v>2658759</v>
      </c>
      <c r="AG19" s="1" t="s">
        <v>391</v>
      </c>
      <c r="AH19" s="1" t="s">
        <v>393</v>
      </c>
      <c r="AI19" s="1" t="s">
        <v>129</v>
      </c>
      <c r="AJ19" s="1">
        <v>100</v>
      </c>
      <c r="AK19" s="1" t="s">
        <v>394</v>
      </c>
      <c r="AM19" s="1" t="s">
        <v>395</v>
      </c>
      <c r="AO19" s="1" t="s">
        <v>170</v>
      </c>
      <c r="AP19" s="1" t="s">
        <v>132</v>
      </c>
      <c r="AQ19" s="1" t="s">
        <v>396</v>
      </c>
      <c r="AR19" s="1" t="s">
        <v>134</v>
      </c>
      <c r="AS19" s="1" t="s">
        <v>160</v>
      </c>
      <c r="AT19" s="1" t="s">
        <v>161</v>
      </c>
      <c r="AU19" s="1" t="s">
        <v>162</v>
      </c>
      <c r="AV19" s="1" t="s">
        <v>163</v>
      </c>
      <c r="AW19" s="1" t="s">
        <v>397</v>
      </c>
      <c r="AX19" s="1" t="s">
        <v>398</v>
      </c>
      <c r="BA19" s="1">
        <v>0</v>
      </c>
      <c r="BB19" s="1">
        <v>0</v>
      </c>
      <c r="BC19" s="1" t="s">
        <v>399</v>
      </c>
      <c r="BD19" s="1" t="s">
        <v>167</v>
      </c>
      <c r="BE19" s="1" t="s">
        <v>168</v>
      </c>
      <c r="BF19" s="1" t="s">
        <v>169</v>
      </c>
      <c r="BG19" s="1" t="s">
        <v>170</v>
      </c>
      <c r="BH19" s="1" t="s">
        <v>132</v>
      </c>
      <c r="BI19" s="1" t="s">
        <v>171</v>
      </c>
      <c r="BJ19" s="2" t="s">
        <v>400</v>
      </c>
      <c r="BL19" s="1" t="s">
        <v>173</v>
      </c>
      <c r="BO19" s="1" t="s">
        <v>174</v>
      </c>
      <c r="BS19" s="1">
        <v>39998</v>
      </c>
      <c r="BT19" s="1" t="s">
        <v>350</v>
      </c>
      <c r="BU19" s="1">
        <v>1.9830000000000001</v>
      </c>
      <c r="BV19" s="1">
        <v>0</v>
      </c>
      <c r="BW19" s="1">
        <v>86379.48</v>
      </c>
      <c r="BX19" s="1">
        <v>86379.48</v>
      </c>
      <c r="BY19" s="1">
        <v>10429</v>
      </c>
      <c r="BZ19" s="1" t="s">
        <v>177</v>
      </c>
      <c r="CA19" s="1" t="s">
        <v>178</v>
      </c>
      <c r="CB19" s="1" t="s">
        <v>213</v>
      </c>
      <c r="CC19" s="1" t="s">
        <v>177</v>
      </c>
      <c r="CD19" s="1" t="s">
        <v>147</v>
      </c>
      <c r="CE19" s="1" t="s">
        <v>180</v>
      </c>
      <c r="CF19" s="1">
        <v>2005</v>
      </c>
      <c r="CG19" s="1">
        <v>2000</v>
      </c>
      <c r="CI19" s="1" t="s">
        <v>178</v>
      </c>
      <c r="CL19" s="1">
        <v>1</v>
      </c>
      <c r="CM19" s="1">
        <v>0</v>
      </c>
      <c r="CN19" s="1">
        <v>100</v>
      </c>
      <c r="CO19" s="1" t="s">
        <v>149</v>
      </c>
      <c r="CP19" s="1">
        <v>40184</v>
      </c>
      <c r="CQ19" s="1" t="s">
        <v>150</v>
      </c>
      <c r="CR19" s="1">
        <v>2019</v>
      </c>
      <c r="CS19" s="1">
        <v>0</v>
      </c>
      <c r="CT19" s="1">
        <v>0</v>
      </c>
      <c r="CU19" s="1">
        <v>0</v>
      </c>
      <c r="CV19" s="1">
        <v>0</v>
      </c>
      <c r="CW19" s="1">
        <v>0</v>
      </c>
      <c r="CX19" s="1">
        <v>0</v>
      </c>
      <c r="CY19" s="1">
        <v>0</v>
      </c>
      <c r="CZ19" s="1">
        <v>0</v>
      </c>
      <c r="DA19" s="1">
        <v>0</v>
      </c>
      <c r="DB19" s="1">
        <v>0</v>
      </c>
      <c r="DC19" s="1">
        <v>0</v>
      </c>
      <c r="DD19" s="1">
        <v>2018</v>
      </c>
      <c r="DE19" s="5">
        <v>0</v>
      </c>
      <c r="DF19" s="5">
        <v>201877</v>
      </c>
      <c r="DG19" s="5">
        <v>0</v>
      </c>
      <c r="DH19" s="5">
        <v>280733</v>
      </c>
      <c r="DI19" s="5">
        <v>0</v>
      </c>
      <c r="DJ19" s="5">
        <v>0</v>
      </c>
      <c r="DK19" s="5">
        <v>482610</v>
      </c>
      <c r="DL19" s="5">
        <v>0</v>
      </c>
      <c r="DM19" s="5">
        <v>482610</v>
      </c>
      <c r="DN19" s="5">
        <v>0</v>
      </c>
      <c r="DO19" s="5">
        <v>482610</v>
      </c>
      <c r="DP19" s="1">
        <v>2010</v>
      </c>
      <c r="DQ19" s="1">
        <v>1168202</v>
      </c>
      <c r="DR19" s="1" t="s">
        <v>163</v>
      </c>
      <c r="DS19" s="1" t="s">
        <v>235</v>
      </c>
      <c r="DT19" s="1">
        <v>3.9809999999999999</v>
      </c>
      <c r="DU19" s="3">
        <v>1.7677167030200001</v>
      </c>
      <c r="DV19" s="8">
        <f t="shared" si="14"/>
        <v>0.89139999999999997</v>
      </c>
      <c r="DW19" s="5">
        <f t="shared" si="15"/>
        <v>3.2499964111846937</v>
      </c>
      <c r="DX19" s="6">
        <f t="shared" si="16"/>
        <v>250255.37730151977</v>
      </c>
      <c r="DY19" s="7">
        <f t="shared" si="17"/>
        <v>2.2000000000000002</v>
      </c>
      <c r="DZ19" s="5">
        <f t="shared" si="18"/>
        <v>7.1499921046063264</v>
      </c>
      <c r="EA19" s="6">
        <f t="shared" si="19"/>
        <v>1061742</v>
      </c>
      <c r="EB19" s="6">
        <f t="shared" si="20"/>
        <v>105000</v>
      </c>
      <c r="EC19" s="6">
        <f t="shared" si="21"/>
        <v>224000</v>
      </c>
      <c r="ED19" s="6">
        <f t="shared" si="22"/>
        <v>329000</v>
      </c>
      <c r="EE19" s="6">
        <f t="shared" si="23"/>
        <v>1390800</v>
      </c>
    </row>
    <row r="20" spans="1:135" ht="30" x14ac:dyDescent="0.25">
      <c r="A20" s="1">
        <v>89</v>
      </c>
      <c r="B20" s="1" t="s">
        <v>151</v>
      </c>
      <c r="C20" s="1" t="s">
        <v>152</v>
      </c>
      <c r="D20" s="1" t="b">
        <f t="shared" si="2"/>
        <v>1</v>
      </c>
      <c r="E20" s="1" t="str">
        <f t="shared" si="3"/>
        <v>Business</v>
      </c>
      <c r="F20" s="1">
        <v>2</v>
      </c>
      <c r="G20" s="1">
        <v>0</v>
      </c>
      <c r="H20" s="1">
        <v>0</v>
      </c>
      <c r="I20" s="1">
        <v>-1</v>
      </c>
      <c r="J20" s="1">
        <v>0</v>
      </c>
      <c r="M20" s="1">
        <v>2.7657807615099998E-3</v>
      </c>
      <c r="N20" s="1">
        <v>4.0551151732799999E-7</v>
      </c>
      <c r="O20" s="1">
        <v>211118</v>
      </c>
      <c r="P20" s="1">
        <v>209455</v>
      </c>
      <c r="Q20" s="1">
        <v>2611835</v>
      </c>
      <c r="R20" s="1" t="s">
        <v>401</v>
      </c>
      <c r="S20" s="1">
        <v>39005</v>
      </c>
      <c r="W20" s="1">
        <v>45127.519935999997</v>
      </c>
      <c r="X20" s="1">
        <v>944.89316027999996</v>
      </c>
      <c r="Y20" s="1">
        <v>45127.5214844</v>
      </c>
      <c r="Z20" s="1">
        <v>944.89316027999996</v>
      </c>
      <c r="AE20" s="1" t="s">
        <v>402</v>
      </c>
      <c r="AF20" s="1">
        <v>2611835</v>
      </c>
      <c r="AG20" s="1" t="s">
        <v>401</v>
      </c>
      <c r="AH20" s="1" t="s">
        <v>403</v>
      </c>
      <c r="AI20" s="1" t="s">
        <v>129</v>
      </c>
      <c r="AJ20" s="1">
        <v>100</v>
      </c>
      <c r="AK20" s="1" t="s">
        <v>404</v>
      </c>
      <c r="AM20" s="1" t="s">
        <v>405</v>
      </c>
      <c r="AO20" s="1" t="s">
        <v>170</v>
      </c>
      <c r="AP20" s="1" t="s">
        <v>132</v>
      </c>
      <c r="AQ20" s="1" t="s">
        <v>406</v>
      </c>
      <c r="AR20" s="1" t="s">
        <v>134</v>
      </c>
      <c r="AS20" s="1" t="s">
        <v>160</v>
      </c>
      <c r="AT20" s="1" t="s">
        <v>161</v>
      </c>
      <c r="AU20" s="1" t="s">
        <v>162</v>
      </c>
      <c r="AV20" s="1" t="s">
        <v>163</v>
      </c>
      <c r="AW20" s="1" t="s">
        <v>407</v>
      </c>
      <c r="AX20" s="1" t="s">
        <v>408</v>
      </c>
      <c r="BA20" s="1">
        <v>0</v>
      </c>
      <c r="BB20" s="1">
        <v>0</v>
      </c>
      <c r="BC20" s="1" t="s">
        <v>409</v>
      </c>
      <c r="BD20" s="1" t="s">
        <v>167</v>
      </c>
      <c r="BE20" s="1" t="s">
        <v>168</v>
      </c>
      <c r="BF20" s="1" t="s">
        <v>169</v>
      </c>
      <c r="BG20" s="1" t="s">
        <v>170</v>
      </c>
      <c r="BH20" s="1" t="s">
        <v>132</v>
      </c>
      <c r="BI20" s="1" t="s">
        <v>171</v>
      </c>
      <c r="BJ20" s="2" t="s">
        <v>410</v>
      </c>
      <c r="BL20" s="1" t="s">
        <v>173</v>
      </c>
      <c r="BO20" s="1" t="s">
        <v>174</v>
      </c>
      <c r="BR20" s="1" t="s">
        <v>411</v>
      </c>
      <c r="BS20" s="1">
        <v>38778</v>
      </c>
      <c r="BT20" s="1" t="s">
        <v>176</v>
      </c>
      <c r="BU20" s="1">
        <v>1</v>
      </c>
      <c r="BV20" s="1">
        <v>0</v>
      </c>
      <c r="BW20" s="1">
        <v>43560</v>
      </c>
      <c r="BX20" s="1">
        <v>43560</v>
      </c>
      <c r="BY20" s="1">
        <v>2200</v>
      </c>
      <c r="BZ20" s="1" t="s">
        <v>351</v>
      </c>
      <c r="CA20" s="1" t="s">
        <v>212</v>
      </c>
      <c r="CB20" s="1" t="s">
        <v>412</v>
      </c>
      <c r="CC20" s="1" t="s">
        <v>214</v>
      </c>
      <c r="CD20" s="1" t="s">
        <v>147</v>
      </c>
      <c r="CE20" s="1" t="s">
        <v>180</v>
      </c>
      <c r="CF20" s="1">
        <v>2007</v>
      </c>
      <c r="CG20" s="1">
        <v>2007</v>
      </c>
      <c r="CI20" s="1" t="s">
        <v>212</v>
      </c>
      <c r="CL20" s="1">
        <v>1</v>
      </c>
      <c r="CM20" s="1">
        <v>0</v>
      </c>
      <c r="CN20" s="1">
        <v>100</v>
      </c>
      <c r="CO20" s="1" t="s">
        <v>149</v>
      </c>
      <c r="CP20" s="1">
        <v>38987</v>
      </c>
      <c r="CQ20" s="1" t="s">
        <v>150</v>
      </c>
      <c r="CR20" s="1">
        <v>2019</v>
      </c>
      <c r="CS20" s="1">
        <v>0</v>
      </c>
      <c r="CT20" s="1">
        <v>0</v>
      </c>
      <c r="CU20" s="1">
        <v>0</v>
      </c>
      <c r="CV20" s="1">
        <v>0</v>
      </c>
      <c r="CW20" s="1">
        <v>0</v>
      </c>
      <c r="CX20" s="1">
        <v>0</v>
      </c>
      <c r="CY20" s="1">
        <v>0</v>
      </c>
      <c r="CZ20" s="1">
        <v>0</v>
      </c>
      <c r="DA20" s="1">
        <v>0</v>
      </c>
      <c r="DB20" s="1">
        <v>0</v>
      </c>
      <c r="DC20" s="1">
        <v>0</v>
      </c>
      <c r="DD20" s="1">
        <v>2018</v>
      </c>
      <c r="DE20" s="5">
        <v>0</v>
      </c>
      <c r="DF20" s="5">
        <v>68859</v>
      </c>
      <c r="DG20" s="5">
        <v>0</v>
      </c>
      <c r="DH20" s="5">
        <v>152460</v>
      </c>
      <c r="DI20" s="5">
        <v>0</v>
      </c>
      <c r="DJ20" s="5">
        <v>0</v>
      </c>
      <c r="DK20" s="5">
        <v>221319</v>
      </c>
      <c r="DL20" s="5">
        <v>0</v>
      </c>
      <c r="DM20" s="5">
        <v>221319</v>
      </c>
      <c r="DN20" s="5">
        <v>0</v>
      </c>
      <c r="DO20" s="5">
        <v>221319</v>
      </c>
      <c r="DP20" s="1">
        <v>2007</v>
      </c>
      <c r="DQ20" s="1">
        <v>2599551</v>
      </c>
      <c r="DR20" s="1" t="s">
        <v>163</v>
      </c>
      <c r="DS20" s="1" t="s">
        <v>413</v>
      </c>
      <c r="DT20" s="1">
        <v>21.223700000000001</v>
      </c>
      <c r="DU20" s="3">
        <v>1.0359898368</v>
      </c>
      <c r="DV20" s="8">
        <f t="shared" si="14"/>
        <v>1</v>
      </c>
      <c r="DW20" s="5">
        <f t="shared" si="15"/>
        <v>3.5</v>
      </c>
      <c r="DX20" s="6">
        <f t="shared" si="16"/>
        <v>157947.010518528</v>
      </c>
      <c r="DY20" s="7">
        <f t="shared" si="17"/>
        <v>2.2000000000000002</v>
      </c>
      <c r="DZ20" s="5">
        <f t="shared" si="18"/>
        <v>7.7000000000000011</v>
      </c>
      <c r="EA20" s="6">
        <f t="shared" si="19"/>
        <v>486901.80000000005</v>
      </c>
      <c r="EB20" s="6">
        <f t="shared" si="20"/>
        <v>105000</v>
      </c>
      <c r="EC20" s="6">
        <f t="shared" si="21"/>
        <v>224000</v>
      </c>
      <c r="ED20" s="6">
        <f t="shared" si="22"/>
        <v>329000</v>
      </c>
      <c r="EE20" s="6">
        <f t="shared" si="23"/>
        <v>816000</v>
      </c>
    </row>
    <row r="21" spans="1:135" ht="45" x14ac:dyDescent="0.25">
      <c r="A21" s="1">
        <v>169</v>
      </c>
      <c r="B21" s="1" t="s">
        <v>181</v>
      </c>
      <c r="C21" s="1" t="s">
        <v>182</v>
      </c>
      <c r="D21" s="1" t="b">
        <f t="shared" si="2"/>
        <v>1</v>
      </c>
      <c r="E21" s="1" t="str">
        <f t="shared" si="3"/>
        <v>Residential</v>
      </c>
      <c r="F21" s="1">
        <v>3</v>
      </c>
      <c r="G21" s="1">
        <v>0</v>
      </c>
      <c r="H21" s="1">
        <v>0</v>
      </c>
      <c r="I21" s="1">
        <v>-1</v>
      </c>
      <c r="J21" s="1">
        <v>0</v>
      </c>
      <c r="M21" s="1">
        <v>8.7437236336000007E-3</v>
      </c>
      <c r="N21" s="1">
        <v>4.2893172662500004E-6</v>
      </c>
      <c r="O21" s="1">
        <v>212380</v>
      </c>
      <c r="P21" s="1">
        <v>220170</v>
      </c>
      <c r="Q21" s="1">
        <v>2691484</v>
      </c>
      <c r="R21" s="1" t="s">
        <v>414</v>
      </c>
      <c r="W21" s="1">
        <v>478177.05570700002</v>
      </c>
      <c r="X21" s="1">
        <v>3012.3752606399999</v>
      </c>
      <c r="Y21" s="1">
        <v>477344.410156</v>
      </c>
      <c r="Z21" s="1">
        <v>3008.9321995400001</v>
      </c>
      <c r="AE21" s="1" t="s">
        <v>415</v>
      </c>
      <c r="AF21" s="1">
        <v>2691484</v>
      </c>
      <c r="AG21" s="1" t="s">
        <v>414</v>
      </c>
      <c r="AH21" s="1" t="s">
        <v>416</v>
      </c>
      <c r="AI21" s="1" t="s">
        <v>129</v>
      </c>
      <c r="AJ21" s="1">
        <v>100</v>
      </c>
      <c r="AM21" s="1" t="s">
        <v>417</v>
      </c>
      <c r="AO21" s="1" t="s">
        <v>170</v>
      </c>
      <c r="AP21" s="1" t="s">
        <v>132</v>
      </c>
      <c r="AQ21" s="1" t="s">
        <v>418</v>
      </c>
      <c r="AR21" s="1" t="s">
        <v>134</v>
      </c>
      <c r="AS21" s="1" t="s">
        <v>160</v>
      </c>
      <c r="AT21" s="1" t="s">
        <v>329</v>
      </c>
      <c r="AU21" s="1" t="s">
        <v>162</v>
      </c>
      <c r="AV21" s="1" t="s">
        <v>235</v>
      </c>
      <c r="AW21" s="1" t="s">
        <v>223</v>
      </c>
      <c r="AX21" s="1" t="s">
        <v>419</v>
      </c>
      <c r="BA21" s="1">
        <v>0</v>
      </c>
      <c r="BB21" s="1">
        <v>0</v>
      </c>
      <c r="BC21" s="1" t="s">
        <v>420</v>
      </c>
      <c r="BE21" s="1" t="s">
        <v>333</v>
      </c>
      <c r="BG21" s="1" t="s">
        <v>170</v>
      </c>
      <c r="BH21" s="1" t="s">
        <v>132</v>
      </c>
      <c r="BI21" s="1" t="s">
        <v>334</v>
      </c>
      <c r="BJ21" s="2" t="s">
        <v>421</v>
      </c>
      <c r="BL21" s="1" t="s">
        <v>173</v>
      </c>
      <c r="BN21" s="1" t="s">
        <v>230</v>
      </c>
      <c r="BO21" s="1" t="s">
        <v>174</v>
      </c>
      <c r="BR21" s="1" t="s">
        <v>422</v>
      </c>
      <c r="BS21" s="1">
        <v>42621</v>
      </c>
      <c r="BT21" s="1" t="s">
        <v>176</v>
      </c>
      <c r="BU21" s="1">
        <v>10.99</v>
      </c>
      <c r="BV21" s="1">
        <v>0</v>
      </c>
      <c r="BW21" s="1">
        <v>478724.4</v>
      </c>
      <c r="BX21" s="1">
        <v>478724.4</v>
      </c>
      <c r="BY21" s="1">
        <v>2808</v>
      </c>
      <c r="BZ21" s="1" t="s">
        <v>195</v>
      </c>
      <c r="CA21" s="1" t="s">
        <v>233</v>
      </c>
      <c r="CB21" s="1" t="s">
        <v>423</v>
      </c>
      <c r="CD21" s="1" t="s">
        <v>147</v>
      </c>
      <c r="CE21" s="1" t="s">
        <v>129</v>
      </c>
      <c r="CF21" s="1">
        <v>1990</v>
      </c>
      <c r="CG21" s="1">
        <v>1983</v>
      </c>
      <c r="CI21" s="1" t="s">
        <v>299</v>
      </c>
      <c r="CJ21" s="1" t="s">
        <v>236</v>
      </c>
      <c r="CK21" s="1" t="s">
        <v>236</v>
      </c>
      <c r="CL21" s="1">
        <v>2</v>
      </c>
      <c r="CM21" s="1">
        <v>0</v>
      </c>
      <c r="CN21" s="1">
        <v>100</v>
      </c>
      <c r="CO21" s="1" t="s">
        <v>149</v>
      </c>
      <c r="CP21" s="1">
        <v>41453</v>
      </c>
      <c r="CQ21" s="1" t="s">
        <v>150</v>
      </c>
      <c r="CR21" s="1">
        <v>2019</v>
      </c>
      <c r="CS21" s="1">
        <v>0</v>
      </c>
      <c r="CT21" s="1">
        <v>0</v>
      </c>
      <c r="CU21" s="1">
        <v>0</v>
      </c>
      <c r="CV21" s="1">
        <v>0</v>
      </c>
      <c r="CW21" s="1">
        <v>0</v>
      </c>
      <c r="CX21" s="1">
        <v>0</v>
      </c>
      <c r="CY21" s="1">
        <v>0</v>
      </c>
      <c r="CZ21" s="1">
        <v>0</v>
      </c>
      <c r="DA21" s="1">
        <v>0</v>
      </c>
      <c r="DB21" s="1">
        <v>0</v>
      </c>
      <c r="DC21" s="1">
        <v>0</v>
      </c>
      <c r="DD21" s="1">
        <v>2018</v>
      </c>
      <c r="DE21" s="5">
        <v>165722</v>
      </c>
      <c r="DF21" s="5">
        <v>38978</v>
      </c>
      <c r="DG21" s="5">
        <v>21500</v>
      </c>
      <c r="DH21" s="5">
        <v>0</v>
      </c>
      <c r="DI21" s="5">
        <v>1109</v>
      </c>
      <c r="DJ21" s="5">
        <v>214785</v>
      </c>
      <c r="DK21" s="5">
        <v>440985</v>
      </c>
      <c r="DL21" s="5">
        <v>213676</v>
      </c>
      <c r="DM21" s="5">
        <v>227309</v>
      </c>
      <c r="DN21" s="5">
        <v>71979</v>
      </c>
      <c r="DO21" s="5">
        <v>155330</v>
      </c>
      <c r="DP21" s="1">
        <v>0</v>
      </c>
      <c r="DQ21" s="1">
        <v>0</v>
      </c>
      <c r="DT21" s="1">
        <v>0</v>
      </c>
      <c r="DU21" s="3">
        <v>10.958360644100001</v>
      </c>
      <c r="DV21" s="8">
        <f t="shared" si="14"/>
        <v>1</v>
      </c>
      <c r="DW21" s="5">
        <f t="shared" si="15"/>
        <v>0.49357208448117534</v>
      </c>
      <c r="DX21" s="6">
        <f t="shared" si="16"/>
        <v>235604.75384814999</v>
      </c>
      <c r="DY21" s="7">
        <f t="shared" si="17"/>
        <v>1.5</v>
      </c>
      <c r="DZ21" s="5">
        <f t="shared" si="18"/>
        <v>1.5</v>
      </c>
      <c r="EA21" s="6">
        <f t="shared" si="19"/>
        <v>661477.5</v>
      </c>
      <c r="EB21" s="6">
        <f t="shared" si="20"/>
        <v>71000</v>
      </c>
      <c r="EC21" s="6">
        <f t="shared" si="21"/>
        <v>162000</v>
      </c>
      <c r="ED21" s="6">
        <f t="shared" si="22"/>
        <v>233000</v>
      </c>
      <c r="EE21" s="6">
        <f t="shared" si="23"/>
        <v>894500</v>
      </c>
    </row>
    <row r="22" spans="1:135" ht="30" x14ac:dyDescent="0.25">
      <c r="A22" s="1">
        <v>109</v>
      </c>
      <c r="B22" s="1" t="s">
        <v>151</v>
      </c>
      <c r="C22" s="1" t="s">
        <v>152</v>
      </c>
      <c r="D22" s="1" t="b">
        <f t="shared" si="2"/>
        <v>1</v>
      </c>
      <c r="E22" s="1" t="str">
        <f t="shared" si="3"/>
        <v>Business</v>
      </c>
      <c r="F22" s="1">
        <v>2</v>
      </c>
      <c r="G22" s="1">
        <v>0</v>
      </c>
      <c r="H22" s="1">
        <v>0</v>
      </c>
      <c r="I22" s="1">
        <v>-1</v>
      </c>
      <c r="J22" s="1">
        <v>0</v>
      </c>
      <c r="M22" s="1">
        <v>2.0481634086899998E-3</v>
      </c>
      <c r="N22" s="1">
        <v>2.5810086051500001E-7</v>
      </c>
      <c r="O22" s="1">
        <v>217194</v>
      </c>
      <c r="P22" s="1">
        <v>226262</v>
      </c>
      <c r="Q22" s="1">
        <v>1170039</v>
      </c>
      <c r="R22" s="1" t="s">
        <v>424</v>
      </c>
      <c r="S22" s="1">
        <v>39005</v>
      </c>
      <c r="W22" s="1">
        <v>31368.3205886</v>
      </c>
      <c r="X22" s="1">
        <v>730.16695297000001</v>
      </c>
      <c r="Y22" s="1">
        <v>28723.7324219</v>
      </c>
      <c r="Z22" s="1">
        <v>692.18234310000003</v>
      </c>
      <c r="AE22" s="1" t="s">
        <v>425</v>
      </c>
      <c r="AF22" s="1">
        <v>1170039</v>
      </c>
      <c r="AG22" s="1" t="s">
        <v>424</v>
      </c>
      <c r="AH22" s="1" t="s">
        <v>426</v>
      </c>
      <c r="AI22" s="1" t="s">
        <v>129</v>
      </c>
      <c r="AJ22" s="1">
        <v>100</v>
      </c>
      <c r="AK22" s="1" t="s">
        <v>427</v>
      </c>
      <c r="AM22" s="1" t="s">
        <v>428</v>
      </c>
      <c r="AO22" s="1" t="s">
        <v>131</v>
      </c>
      <c r="AP22" s="1" t="s">
        <v>132</v>
      </c>
      <c r="AQ22" s="1" t="s">
        <v>429</v>
      </c>
      <c r="AR22" s="1" t="s">
        <v>134</v>
      </c>
      <c r="AS22" s="1" t="s">
        <v>160</v>
      </c>
      <c r="AT22" s="1" t="s">
        <v>161</v>
      </c>
      <c r="AU22" s="1" t="s">
        <v>162</v>
      </c>
      <c r="AV22" s="1" t="s">
        <v>163</v>
      </c>
      <c r="AW22" s="1" t="s">
        <v>430</v>
      </c>
      <c r="AX22" s="1" t="s">
        <v>431</v>
      </c>
      <c r="BA22" s="1">
        <v>0</v>
      </c>
      <c r="BB22" s="1">
        <v>0</v>
      </c>
      <c r="BC22" s="1" t="s">
        <v>432</v>
      </c>
      <c r="BD22" s="1" t="s">
        <v>167</v>
      </c>
      <c r="BE22" s="1" t="s">
        <v>168</v>
      </c>
      <c r="BF22" s="1" t="s">
        <v>169</v>
      </c>
      <c r="BG22" s="1" t="s">
        <v>170</v>
      </c>
      <c r="BH22" s="1" t="s">
        <v>132</v>
      </c>
      <c r="BI22" s="1" t="s">
        <v>171</v>
      </c>
      <c r="BJ22" s="2" t="s">
        <v>433</v>
      </c>
      <c r="BL22" s="1" t="s">
        <v>173</v>
      </c>
      <c r="BO22" s="1" t="s">
        <v>174</v>
      </c>
      <c r="BT22" s="1" t="s">
        <v>321</v>
      </c>
      <c r="BU22" s="1">
        <v>0.65039999999999998</v>
      </c>
      <c r="BV22" s="1">
        <v>0</v>
      </c>
      <c r="BW22" s="1">
        <v>28331</v>
      </c>
      <c r="BX22" s="1">
        <v>28331</v>
      </c>
      <c r="BY22" s="1">
        <v>2282</v>
      </c>
      <c r="BZ22" s="1" t="s">
        <v>434</v>
      </c>
      <c r="CA22" s="1" t="s">
        <v>178</v>
      </c>
      <c r="CB22" s="1" t="s">
        <v>435</v>
      </c>
      <c r="CC22" s="1" t="s">
        <v>436</v>
      </c>
      <c r="CD22" s="1" t="s">
        <v>147</v>
      </c>
      <c r="CE22" s="1" t="s">
        <v>180</v>
      </c>
      <c r="CF22" s="1">
        <v>1980</v>
      </c>
      <c r="CG22" s="1">
        <v>1934</v>
      </c>
      <c r="CI22" s="1" t="s">
        <v>178</v>
      </c>
      <c r="CL22" s="1">
        <v>1</v>
      </c>
      <c r="CM22" s="1">
        <v>0</v>
      </c>
      <c r="CN22" s="1">
        <v>100</v>
      </c>
      <c r="CO22" s="1" t="s">
        <v>149</v>
      </c>
      <c r="CQ22" s="1" t="s">
        <v>150</v>
      </c>
      <c r="CR22" s="1">
        <v>2019</v>
      </c>
      <c r="CS22" s="1">
        <v>0</v>
      </c>
      <c r="CT22" s="1">
        <v>0</v>
      </c>
      <c r="CU22" s="1">
        <v>0</v>
      </c>
      <c r="CV22" s="1">
        <v>0</v>
      </c>
      <c r="CW22" s="1">
        <v>0</v>
      </c>
      <c r="CX22" s="1">
        <v>0</v>
      </c>
      <c r="CY22" s="1">
        <v>0</v>
      </c>
      <c r="CZ22" s="1">
        <v>0</v>
      </c>
      <c r="DA22" s="1">
        <v>0</v>
      </c>
      <c r="DB22" s="1">
        <v>0</v>
      </c>
      <c r="DC22" s="1">
        <v>0</v>
      </c>
      <c r="DD22" s="1">
        <v>2018</v>
      </c>
      <c r="DE22" s="5">
        <v>0</v>
      </c>
      <c r="DF22" s="5">
        <v>18311</v>
      </c>
      <c r="DG22" s="5">
        <v>0</v>
      </c>
      <c r="DH22" s="5">
        <v>99159</v>
      </c>
      <c r="DI22" s="5">
        <v>0</v>
      </c>
      <c r="DJ22" s="5">
        <v>0</v>
      </c>
      <c r="DK22" s="5">
        <v>117470</v>
      </c>
      <c r="DL22" s="5">
        <v>0</v>
      </c>
      <c r="DM22" s="5">
        <v>117470</v>
      </c>
      <c r="DN22" s="5">
        <v>0</v>
      </c>
      <c r="DO22" s="5">
        <v>117470</v>
      </c>
      <c r="DP22" s="1">
        <v>0</v>
      </c>
      <c r="DQ22" s="1">
        <v>0</v>
      </c>
      <c r="DT22" s="1">
        <v>0</v>
      </c>
      <c r="DU22" s="3">
        <v>0.65940761798500003</v>
      </c>
      <c r="DV22" s="8">
        <f t="shared" si="14"/>
        <v>1</v>
      </c>
      <c r="DW22" s="5">
        <f t="shared" si="15"/>
        <v>3.5000176485122303</v>
      </c>
      <c r="DX22" s="6">
        <f t="shared" si="16"/>
        <v>100533.79237025528</v>
      </c>
      <c r="DY22" s="7">
        <f t="shared" si="17"/>
        <v>2.2000000000000002</v>
      </c>
      <c r="DZ22" s="5">
        <f t="shared" si="18"/>
        <v>7.7000388267269075</v>
      </c>
      <c r="EA22" s="6">
        <f t="shared" si="19"/>
        <v>258434.00000000003</v>
      </c>
      <c r="EB22" s="6">
        <f t="shared" si="20"/>
        <v>105000</v>
      </c>
      <c r="EC22" s="6">
        <f t="shared" si="21"/>
        <v>224000</v>
      </c>
      <c r="ED22" s="6">
        <f t="shared" si="22"/>
        <v>329000</v>
      </c>
      <c r="EE22" s="6">
        <f t="shared" si="23"/>
        <v>587500</v>
      </c>
    </row>
    <row r="23" spans="1:135" ht="45" x14ac:dyDescent="0.25">
      <c r="A23" s="1">
        <v>259</v>
      </c>
      <c r="B23" s="1" t="s">
        <v>123</v>
      </c>
      <c r="C23" s="1" t="s">
        <v>124</v>
      </c>
      <c r="D23" s="1" t="b">
        <f t="shared" si="2"/>
        <v>0</v>
      </c>
      <c r="E23" s="1" t="str">
        <f t="shared" si="3"/>
        <v>Residential</v>
      </c>
      <c r="F23" s="1">
        <v>4</v>
      </c>
      <c r="G23" s="1">
        <v>0</v>
      </c>
      <c r="H23" s="1">
        <v>0</v>
      </c>
      <c r="I23" s="1">
        <v>-1</v>
      </c>
      <c r="J23" s="1">
        <v>0</v>
      </c>
      <c r="M23" s="1">
        <v>2.1494200726500001E-3</v>
      </c>
      <c r="N23" s="1">
        <v>2.7634484130499998E-7</v>
      </c>
      <c r="O23" s="1">
        <v>219164</v>
      </c>
      <c r="P23" s="1">
        <v>229517</v>
      </c>
      <c r="Q23" s="1">
        <v>1990809</v>
      </c>
      <c r="R23" s="1" t="s">
        <v>437</v>
      </c>
      <c r="W23" s="1">
        <v>62230.690170900001</v>
      </c>
      <c r="X23" s="1">
        <v>1064.7779075399999</v>
      </c>
      <c r="Y23" s="1">
        <v>62230.6914063</v>
      </c>
      <c r="Z23" s="1">
        <v>1064.7779075399999</v>
      </c>
      <c r="AE23" s="1" t="s">
        <v>438</v>
      </c>
      <c r="AF23" s="1">
        <v>1990809</v>
      </c>
      <c r="AG23" s="1" t="s">
        <v>437</v>
      </c>
      <c r="AH23" s="1" t="s">
        <v>439</v>
      </c>
      <c r="AI23" s="1" t="s">
        <v>129</v>
      </c>
      <c r="AJ23" s="1">
        <v>100</v>
      </c>
      <c r="AM23" s="1" t="s">
        <v>440</v>
      </c>
      <c r="AO23" s="1" t="s">
        <v>170</v>
      </c>
      <c r="AP23" s="1" t="s">
        <v>132</v>
      </c>
      <c r="AQ23" s="1" t="s">
        <v>441</v>
      </c>
      <c r="AR23" s="1" t="s">
        <v>134</v>
      </c>
      <c r="AS23" s="1" t="s">
        <v>442</v>
      </c>
      <c r="AT23" s="1" t="s">
        <v>443</v>
      </c>
      <c r="AU23" s="1" t="s">
        <v>444</v>
      </c>
      <c r="AW23" s="1" t="s">
        <v>223</v>
      </c>
      <c r="AX23" s="1" t="s">
        <v>445</v>
      </c>
      <c r="BA23" s="1">
        <v>0</v>
      </c>
      <c r="BB23" s="1">
        <v>0</v>
      </c>
      <c r="BC23" s="1" t="s">
        <v>446</v>
      </c>
      <c r="BE23" s="1" t="s">
        <v>447</v>
      </c>
      <c r="BG23" s="1" t="s">
        <v>170</v>
      </c>
      <c r="BH23" s="1" t="s">
        <v>132</v>
      </c>
      <c r="BI23" s="1" t="s">
        <v>334</v>
      </c>
      <c r="BJ23" s="2" t="s">
        <v>448</v>
      </c>
      <c r="BL23" s="1" t="s">
        <v>173</v>
      </c>
      <c r="BO23" s="1" t="s">
        <v>174</v>
      </c>
      <c r="BP23" s="1" t="s">
        <v>449</v>
      </c>
      <c r="BQ23" s="1" t="s">
        <v>450</v>
      </c>
      <c r="BR23" s="1" t="s">
        <v>451</v>
      </c>
      <c r="BS23" s="1">
        <v>38184</v>
      </c>
      <c r="BT23" s="1" t="s">
        <v>210</v>
      </c>
      <c r="BU23" s="1">
        <v>1.2290000000000001</v>
      </c>
      <c r="BV23" s="1">
        <v>1.2290000000000001</v>
      </c>
      <c r="BW23" s="1">
        <v>53535</v>
      </c>
      <c r="BX23" s="1">
        <v>53535.24</v>
      </c>
      <c r="BY23" s="1">
        <v>0</v>
      </c>
      <c r="BZ23" s="1" t="s">
        <v>195</v>
      </c>
      <c r="CA23" s="1" t="s">
        <v>452</v>
      </c>
      <c r="CD23" s="1" t="s">
        <v>147</v>
      </c>
      <c r="CE23" s="1" t="s">
        <v>129</v>
      </c>
      <c r="CF23" s="1">
        <v>0</v>
      </c>
      <c r="CG23" s="1">
        <v>0</v>
      </c>
      <c r="CI23" s="1" t="s">
        <v>452</v>
      </c>
      <c r="CL23" s="1">
        <v>0</v>
      </c>
      <c r="CM23" s="1">
        <v>0</v>
      </c>
      <c r="CN23" s="1">
        <v>0</v>
      </c>
      <c r="CO23" s="1" t="s">
        <v>149</v>
      </c>
      <c r="CP23" s="1">
        <v>33665</v>
      </c>
      <c r="CQ23" s="1" t="s">
        <v>150</v>
      </c>
      <c r="CR23" s="1">
        <v>2019</v>
      </c>
      <c r="CS23" s="1">
        <v>0</v>
      </c>
      <c r="CT23" s="1">
        <v>0</v>
      </c>
      <c r="CU23" s="1">
        <v>0</v>
      </c>
      <c r="CV23" s="1">
        <v>0</v>
      </c>
      <c r="CW23" s="1">
        <v>0</v>
      </c>
      <c r="CX23" s="1">
        <v>0</v>
      </c>
      <c r="CY23" s="1">
        <v>0</v>
      </c>
      <c r="CZ23" s="1">
        <v>0</v>
      </c>
      <c r="DA23" s="1">
        <v>0</v>
      </c>
      <c r="DB23" s="1">
        <v>0</v>
      </c>
      <c r="DC23" s="1">
        <v>0</v>
      </c>
      <c r="DD23" s="1">
        <v>2018</v>
      </c>
      <c r="DE23" s="5">
        <v>23039</v>
      </c>
      <c r="DF23" s="5">
        <v>0</v>
      </c>
      <c r="DG23" s="5">
        <v>49160</v>
      </c>
      <c r="DH23" s="5">
        <v>0</v>
      </c>
      <c r="DI23" s="5">
        <v>0</v>
      </c>
      <c r="DJ23" s="5">
        <v>0</v>
      </c>
      <c r="DK23" s="5">
        <v>72199</v>
      </c>
      <c r="DL23" s="5">
        <v>0</v>
      </c>
      <c r="DM23" s="5">
        <v>72199</v>
      </c>
      <c r="DN23" s="5">
        <v>0</v>
      </c>
      <c r="DO23" s="5">
        <v>72199</v>
      </c>
      <c r="DP23" s="1">
        <v>0</v>
      </c>
      <c r="DQ23" s="1">
        <v>0</v>
      </c>
      <c r="DT23" s="1">
        <v>0</v>
      </c>
      <c r="DU23" s="3">
        <v>0.70601776809000005</v>
      </c>
      <c r="DV23" s="8">
        <f t="shared" si="14"/>
        <v>0.57450000000000001</v>
      </c>
      <c r="DW23" s="5">
        <f t="shared" si="15"/>
        <v>0.91827364554637281</v>
      </c>
      <c r="DX23" s="6">
        <f t="shared" si="16"/>
        <v>28240.710723600001</v>
      </c>
      <c r="DY23" s="7">
        <f t="shared" si="17"/>
        <v>1.5</v>
      </c>
      <c r="DZ23" s="5">
        <f t="shared" si="18"/>
        <v>1.5</v>
      </c>
      <c r="EA23" s="6">
        <f t="shared" si="19"/>
        <v>46131.200967000601</v>
      </c>
      <c r="EB23" s="6">
        <f t="shared" si="20"/>
        <v>71000</v>
      </c>
      <c r="EC23" s="6">
        <f t="shared" si="21"/>
        <v>0</v>
      </c>
      <c r="ED23" s="6">
        <f t="shared" si="22"/>
        <v>71000</v>
      </c>
      <c r="EE23" s="6">
        <f t="shared" si="23"/>
        <v>117200</v>
      </c>
    </row>
    <row r="24" spans="1:135" ht="30" x14ac:dyDescent="0.25">
      <c r="A24" s="1">
        <v>121</v>
      </c>
      <c r="B24" s="1" t="s">
        <v>151</v>
      </c>
      <c r="C24" s="1" t="s">
        <v>152</v>
      </c>
      <c r="D24" s="1" t="b">
        <f t="shared" si="2"/>
        <v>1</v>
      </c>
      <c r="E24" s="1" t="str">
        <f t="shared" si="3"/>
        <v>Business</v>
      </c>
      <c r="F24" s="1">
        <v>2</v>
      </c>
      <c r="G24" s="1">
        <v>0</v>
      </c>
      <c r="H24" s="1">
        <v>0</v>
      </c>
      <c r="I24" s="1">
        <v>-1</v>
      </c>
      <c r="J24" s="1">
        <v>0</v>
      </c>
      <c r="M24" s="1">
        <v>6.7865493414799999E-3</v>
      </c>
      <c r="N24" s="1">
        <v>2.4899298367699999E-6</v>
      </c>
      <c r="O24" s="1">
        <v>223782</v>
      </c>
      <c r="P24" s="1">
        <v>235139</v>
      </c>
      <c r="Q24" s="1">
        <v>2545759</v>
      </c>
      <c r="R24" s="1" t="s">
        <v>453</v>
      </c>
      <c r="S24" s="1" t="s">
        <v>454</v>
      </c>
      <c r="W24" s="1">
        <v>277188.99958</v>
      </c>
      <c r="X24" s="1">
        <v>2205.7461500200002</v>
      </c>
      <c r="Y24" s="1">
        <v>277189.05273400003</v>
      </c>
      <c r="Z24" s="1">
        <v>2205.7461500200002</v>
      </c>
      <c r="AE24" s="1" t="s">
        <v>455</v>
      </c>
      <c r="AF24" s="1">
        <v>2545759</v>
      </c>
      <c r="AG24" s="1" t="s">
        <v>453</v>
      </c>
      <c r="AH24" s="1" t="s">
        <v>456</v>
      </c>
      <c r="AI24" s="1" t="s">
        <v>129</v>
      </c>
      <c r="AJ24" s="1">
        <v>100</v>
      </c>
      <c r="AK24" s="1" t="s">
        <v>457</v>
      </c>
      <c r="AM24" s="1" t="s">
        <v>458</v>
      </c>
      <c r="AO24" s="1" t="s">
        <v>131</v>
      </c>
      <c r="AP24" s="1" t="s">
        <v>132</v>
      </c>
      <c r="AQ24" s="1" t="s">
        <v>459</v>
      </c>
      <c r="AR24" s="1" t="s">
        <v>134</v>
      </c>
      <c r="AS24" s="1" t="s">
        <v>460</v>
      </c>
      <c r="AT24" s="1" t="s">
        <v>461</v>
      </c>
      <c r="AU24" s="1" t="s">
        <v>462</v>
      </c>
      <c r="AW24" s="1" t="s">
        <v>236</v>
      </c>
      <c r="AX24" s="1" t="s">
        <v>463</v>
      </c>
      <c r="BA24" s="1">
        <v>0</v>
      </c>
      <c r="BB24" s="1">
        <v>0</v>
      </c>
      <c r="BC24" s="1" t="s">
        <v>464</v>
      </c>
      <c r="BD24" s="1" t="s">
        <v>167</v>
      </c>
      <c r="BE24" s="1" t="s">
        <v>131</v>
      </c>
      <c r="BF24" s="1" t="s">
        <v>169</v>
      </c>
      <c r="BG24" s="1" t="s">
        <v>131</v>
      </c>
      <c r="BH24" s="1" t="s">
        <v>132</v>
      </c>
      <c r="BI24" s="1" t="s">
        <v>228</v>
      </c>
      <c r="BJ24" s="2" t="s">
        <v>465</v>
      </c>
      <c r="BL24" s="1" t="s">
        <v>142</v>
      </c>
      <c r="BO24" s="1" t="s">
        <v>231</v>
      </c>
      <c r="BR24" s="1" t="s">
        <v>466</v>
      </c>
      <c r="BS24" s="1">
        <v>39834</v>
      </c>
      <c r="BT24" s="1" t="s">
        <v>350</v>
      </c>
      <c r="BU24" s="1">
        <v>6.3239999999999998</v>
      </c>
      <c r="BV24" s="1">
        <v>0</v>
      </c>
      <c r="BW24" s="1">
        <v>275473.44</v>
      </c>
      <c r="BX24" s="1">
        <v>275473.44</v>
      </c>
      <c r="BY24" s="1">
        <v>6408</v>
      </c>
      <c r="BZ24" s="1" t="s">
        <v>351</v>
      </c>
      <c r="CA24" s="1" t="s">
        <v>212</v>
      </c>
      <c r="CB24" s="1" t="s">
        <v>412</v>
      </c>
      <c r="CC24" s="1" t="s">
        <v>467</v>
      </c>
      <c r="CD24" s="1" t="s">
        <v>147</v>
      </c>
      <c r="CE24" s="1" t="s">
        <v>180</v>
      </c>
      <c r="CF24" s="1">
        <v>2005</v>
      </c>
      <c r="CG24" s="1">
        <v>2004</v>
      </c>
      <c r="CI24" s="1" t="s">
        <v>212</v>
      </c>
      <c r="CL24" s="1">
        <v>1</v>
      </c>
      <c r="CM24" s="1">
        <v>0</v>
      </c>
      <c r="CN24" s="1">
        <v>100</v>
      </c>
      <c r="CO24" s="1" t="s">
        <v>149</v>
      </c>
      <c r="CP24" s="1">
        <v>38064</v>
      </c>
      <c r="CQ24" s="1" t="s">
        <v>150</v>
      </c>
      <c r="CR24" s="1">
        <v>2019</v>
      </c>
      <c r="CS24" s="1">
        <v>0</v>
      </c>
      <c r="CT24" s="1">
        <v>0</v>
      </c>
      <c r="CU24" s="1">
        <v>0</v>
      </c>
      <c r="CV24" s="1">
        <v>0</v>
      </c>
      <c r="CW24" s="1">
        <v>0</v>
      </c>
      <c r="CX24" s="1">
        <v>0</v>
      </c>
      <c r="CY24" s="1">
        <v>0</v>
      </c>
      <c r="CZ24" s="1">
        <v>0</v>
      </c>
      <c r="DA24" s="1">
        <v>0</v>
      </c>
      <c r="DB24" s="1">
        <v>0</v>
      </c>
      <c r="DC24" s="1">
        <v>0</v>
      </c>
      <c r="DD24" s="1">
        <v>2018</v>
      </c>
      <c r="DE24" s="5">
        <v>0</v>
      </c>
      <c r="DF24" s="5">
        <v>181544</v>
      </c>
      <c r="DG24" s="5">
        <v>0</v>
      </c>
      <c r="DH24" s="5">
        <v>275473</v>
      </c>
      <c r="DI24" s="5">
        <v>0</v>
      </c>
      <c r="DJ24" s="5">
        <v>0</v>
      </c>
      <c r="DK24" s="5">
        <v>457017</v>
      </c>
      <c r="DL24" s="5">
        <v>0</v>
      </c>
      <c r="DM24" s="5">
        <v>457017</v>
      </c>
      <c r="DN24" s="5">
        <v>0</v>
      </c>
      <c r="DO24" s="5">
        <v>457017</v>
      </c>
      <c r="DP24" s="1">
        <v>0</v>
      </c>
      <c r="DQ24" s="1">
        <v>0</v>
      </c>
      <c r="DT24" s="1">
        <v>0</v>
      </c>
      <c r="DU24" s="3">
        <v>6.3634087552</v>
      </c>
      <c r="DV24" s="8">
        <f t="shared" si="14"/>
        <v>1</v>
      </c>
      <c r="DW24" s="5">
        <f t="shared" si="15"/>
        <v>0.99999840274982588</v>
      </c>
      <c r="DX24" s="6">
        <f t="shared" si="16"/>
        <v>277189.64263459988</v>
      </c>
      <c r="DY24" s="7">
        <f t="shared" si="17"/>
        <v>2.2000000000000002</v>
      </c>
      <c r="DZ24" s="5">
        <f t="shared" si="18"/>
        <v>2.1999964860496171</v>
      </c>
      <c r="EA24" s="6">
        <f t="shared" si="19"/>
        <v>1005437.4</v>
      </c>
      <c r="EB24" s="6">
        <f t="shared" si="20"/>
        <v>105000</v>
      </c>
      <c r="EC24" s="6">
        <f t="shared" si="21"/>
        <v>224000</v>
      </c>
      <c r="ED24" s="6">
        <f t="shared" si="22"/>
        <v>329000</v>
      </c>
      <c r="EE24" s="6">
        <f t="shared" si="23"/>
        <v>1334500</v>
      </c>
    </row>
    <row r="25" spans="1:135" ht="45" x14ac:dyDescent="0.25">
      <c r="A25" s="1">
        <v>165</v>
      </c>
      <c r="B25" s="1" t="s">
        <v>181</v>
      </c>
      <c r="C25" s="1" t="s">
        <v>182</v>
      </c>
      <c r="D25" s="1" t="b">
        <f t="shared" si="2"/>
        <v>1</v>
      </c>
      <c r="E25" s="1" t="str">
        <f t="shared" si="3"/>
        <v>Residential</v>
      </c>
      <c r="F25" s="1">
        <v>3</v>
      </c>
      <c r="G25" s="1">
        <v>0</v>
      </c>
      <c r="H25" s="1">
        <v>0</v>
      </c>
      <c r="I25" s="1">
        <v>-1</v>
      </c>
      <c r="J25" s="1">
        <v>0</v>
      </c>
      <c r="M25" s="1">
        <v>1.0958153835600001E-2</v>
      </c>
      <c r="N25" s="1">
        <v>4.9770658937500002E-6</v>
      </c>
      <c r="O25" s="1">
        <v>226276</v>
      </c>
      <c r="P25" s="1">
        <v>223043</v>
      </c>
      <c r="Q25" s="1">
        <v>2685294</v>
      </c>
      <c r="R25" s="1" t="s">
        <v>468</v>
      </c>
      <c r="W25" s="1">
        <v>548470.37141699996</v>
      </c>
      <c r="X25" s="1">
        <v>3699.7010387700002</v>
      </c>
      <c r="Y25" s="1">
        <v>553896.88085900003</v>
      </c>
      <c r="Z25" s="1">
        <v>3564.6920091299999</v>
      </c>
      <c r="AE25" s="1" t="s">
        <v>469</v>
      </c>
      <c r="AF25" s="1">
        <v>2685294</v>
      </c>
      <c r="AG25" s="1" t="s">
        <v>468</v>
      </c>
      <c r="AH25" s="1" t="s">
        <v>302</v>
      </c>
      <c r="AI25" s="1" t="s">
        <v>129</v>
      </c>
      <c r="AJ25" s="1">
        <v>100</v>
      </c>
      <c r="AM25" s="1" t="s">
        <v>303</v>
      </c>
      <c r="AO25" s="1" t="s">
        <v>131</v>
      </c>
      <c r="AP25" s="1" t="s">
        <v>132</v>
      </c>
      <c r="AQ25" s="1" t="s">
        <v>304</v>
      </c>
      <c r="AR25" s="1" t="s">
        <v>134</v>
      </c>
      <c r="AS25" s="1" t="s">
        <v>160</v>
      </c>
      <c r="AT25" s="1" t="s">
        <v>161</v>
      </c>
      <c r="AU25" s="1" t="s">
        <v>162</v>
      </c>
      <c r="AV25" s="1" t="s">
        <v>163</v>
      </c>
      <c r="AW25" s="1" t="s">
        <v>470</v>
      </c>
      <c r="AX25" s="1" t="s">
        <v>471</v>
      </c>
      <c r="BA25" s="1">
        <v>0</v>
      </c>
      <c r="BB25" s="1">
        <v>0</v>
      </c>
      <c r="BC25" s="1" t="s">
        <v>472</v>
      </c>
      <c r="BE25" s="1" t="s">
        <v>361</v>
      </c>
      <c r="BG25" s="1" t="s">
        <v>170</v>
      </c>
      <c r="BH25" s="1" t="s">
        <v>132</v>
      </c>
      <c r="BI25" s="1" t="s">
        <v>334</v>
      </c>
      <c r="BJ25" s="2" t="s">
        <v>473</v>
      </c>
      <c r="BL25" s="1" t="s">
        <v>173</v>
      </c>
      <c r="BO25" s="1" t="s">
        <v>174</v>
      </c>
      <c r="BR25" s="1" t="s">
        <v>474</v>
      </c>
      <c r="BS25" s="1">
        <v>42983</v>
      </c>
      <c r="BT25" s="1" t="s">
        <v>176</v>
      </c>
      <c r="BU25" s="1">
        <v>12.731999999999999</v>
      </c>
      <c r="BV25" s="1">
        <v>0</v>
      </c>
      <c r="BW25" s="1">
        <v>554605.92000000004</v>
      </c>
      <c r="BX25" s="1">
        <v>554605.92000000004</v>
      </c>
      <c r="BY25" s="1">
        <v>2648</v>
      </c>
      <c r="BZ25" s="1" t="s">
        <v>250</v>
      </c>
      <c r="CA25" s="1" t="s">
        <v>233</v>
      </c>
      <c r="CB25" s="1" t="s">
        <v>475</v>
      </c>
      <c r="CD25" s="1" t="s">
        <v>147</v>
      </c>
      <c r="CE25" s="1" t="s">
        <v>129</v>
      </c>
      <c r="CF25" s="1">
        <v>1980</v>
      </c>
      <c r="CG25" s="1">
        <v>1959</v>
      </c>
      <c r="CI25" s="1" t="s">
        <v>266</v>
      </c>
      <c r="CJ25" s="1" t="s">
        <v>248</v>
      </c>
      <c r="CK25" s="1" t="s">
        <v>248</v>
      </c>
      <c r="CL25" s="1">
        <v>1</v>
      </c>
      <c r="CM25" s="1">
        <v>0</v>
      </c>
      <c r="CN25" s="1">
        <v>100</v>
      </c>
      <c r="CO25" s="1" t="s">
        <v>149</v>
      </c>
      <c r="CP25" s="1">
        <v>41263</v>
      </c>
      <c r="CQ25" s="1" t="s">
        <v>150</v>
      </c>
      <c r="CR25" s="1">
        <v>2019</v>
      </c>
      <c r="CS25" s="1">
        <v>0</v>
      </c>
      <c r="CT25" s="1">
        <v>0</v>
      </c>
      <c r="CU25" s="1">
        <v>0</v>
      </c>
      <c r="CV25" s="1">
        <v>0</v>
      </c>
      <c r="CW25" s="1">
        <v>0</v>
      </c>
      <c r="CX25" s="1">
        <v>0</v>
      </c>
      <c r="CY25" s="1">
        <v>0</v>
      </c>
      <c r="CZ25" s="1">
        <v>0</v>
      </c>
      <c r="DA25" s="1">
        <v>0</v>
      </c>
      <c r="DB25" s="1">
        <v>0</v>
      </c>
      <c r="DC25" s="1">
        <v>0</v>
      </c>
      <c r="DD25" s="1">
        <v>2018</v>
      </c>
      <c r="DE25" s="5">
        <v>77487</v>
      </c>
      <c r="DF25" s="5">
        <v>35213</v>
      </c>
      <c r="DG25" s="5">
        <v>43111</v>
      </c>
      <c r="DH25" s="5">
        <v>3800</v>
      </c>
      <c r="DI25" s="5">
        <v>1406</v>
      </c>
      <c r="DJ25" s="5">
        <v>436905</v>
      </c>
      <c r="DK25" s="5">
        <v>596516</v>
      </c>
      <c r="DL25" s="5">
        <v>435499</v>
      </c>
      <c r="DM25" s="5">
        <v>161017</v>
      </c>
      <c r="DN25" s="5">
        <v>0</v>
      </c>
      <c r="DO25" s="5">
        <v>161017</v>
      </c>
      <c r="DP25" s="1">
        <v>0</v>
      </c>
      <c r="DQ25" s="1">
        <v>0</v>
      </c>
      <c r="DT25" s="1">
        <v>0</v>
      </c>
      <c r="DU25" s="3">
        <v>12.7157770902</v>
      </c>
      <c r="DV25" s="8">
        <f t="shared" si="14"/>
        <v>1</v>
      </c>
      <c r="DW25" s="5">
        <f t="shared" si="15"/>
        <v>0.87235996326905407</v>
      </c>
      <c r="DX25" s="6">
        <f t="shared" si="16"/>
        <v>483199.52942759998</v>
      </c>
      <c r="DY25" s="7">
        <f t="shared" si="17"/>
        <v>1.5</v>
      </c>
      <c r="DZ25" s="5">
        <f t="shared" si="18"/>
        <v>1.5</v>
      </c>
      <c r="EA25" s="6">
        <f t="shared" si="19"/>
        <v>894774</v>
      </c>
      <c r="EB25" s="6">
        <f t="shared" si="20"/>
        <v>71000</v>
      </c>
      <c r="EC25" s="6">
        <f t="shared" si="21"/>
        <v>162000</v>
      </c>
      <c r="ED25" s="6">
        <f t="shared" si="22"/>
        <v>233000</v>
      </c>
      <c r="EE25" s="6">
        <f t="shared" si="23"/>
        <v>1127800</v>
      </c>
    </row>
    <row r="26" spans="1:135" x14ac:dyDescent="0.25">
      <c r="A26" s="1">
        <v>249</v>
      </c>
      <c r="B26" s="1" t="s">
        <v>123</v>
      </c>
      <c r="C26" s="1" t="s">
        <v>124</v>
      </c>
      <c r="D26" s="1" t="b">
        <f t="shared" si="2"/>
        <v>0</v>
      </c>
      <c r="E26" s="1" t="str">
        <f t="shared" si="3"/>
        <v>Residential</v>
      </c>
      <c r="F26" s="1">
        <v>4</v>
      </c>
      <c r="G26" s="1">
        <v>0</v>
      </c>
      <c r="H26" s="1">
        <v>0</v>
      </c>
      <c r="I26" s="1">
        <v>-1</v>
      </c>
      <c r="J26" s="1">
        <v>0</v>
      </c>
      <c r="M26" s="1">
        <v>1.06089461169E-3</v>
      </c>
      <c r="N26" s="1">
        <v>4.8289602962800001E-8</v>
      </c>
      <c r="O26" s="1">
        <v>226877</v>
      </c>
      <c r="P26" s="1">
        <v>233083</v>
      </c>
      <c r="Q26" s="1">
        <v>2711206</v>
      </c>
      <c r="R26" s="1" t="s">
        <v>476</v>
      </c>
      <c r="S26" s="1">
        <v>38795</v>
      </c>
      <c r="W26" s="1">
        <v>36923.577784100002</v>
      </c>
      <c r="X26" s="1">
        <v>949.46617806999996</v>
      </c>
      <c r="Y26" s="1">
        <v>37235.3105469</v>
      </c>
      <c r="Z26" s="1">
        <v>952.08256545999996</v>
      </c>
      <c r="AE26" s="1" t="s">
        <v>477</v>
      </c>
      <c r="AF26" s="1">
        <v>2711206</v>
      </c>
      <c r="AG26" s="1" t="s">
        <v>476</v>
      </c>
      <c r="AH26" s="1" t="s">
        <v>355</v>
      </c>
      <c r="AI26" s="1" t="s">
        <v>129</v>
      </c>
      <c r="AJ26" s="1">
        <v>100</v>
      </c>
      <c r="AM26" s="1" t="s">
        <v>356</v>
      </c>
      <c r="AO26" s="1" t="s">
        <v>170</v>
      </c>
      <c r="AP26" s="1" t="s">
        <v>132</v>
      </c>
      <c r="AQ26" s="1" t="s">
        <v>357</v>
      </c>
      <c r="AR26" s="1" t="s">
        <v>134</v>
      </c>
      <c r="AS26" s="1" t="s">
        <v>160</v>
      </c>
      <c r="AT26" s="1" t="s">
        <v>161</v>
      </c>
      <c r="AU26" s="1" t="s">
        <v>162</v>
      </c>
      <c r="AV26" s="1" t="s">
        <v>163</v>
      </c>
      <c r="AW26" s="1" t="s">
        <v>478</v>
      </c>
      <c r="AX26" s="1" t="s">
        <v>479</v>
      </c>
      <c r="BA26" s="1">
        <v>0</v>
      </c>
      <c r="BB26" s="1">
        <v>0</v>
      </c>
      <c r="BL26" s="1" t="s">
        <v>173</v>
      </c>
      <c r="BN26" s="1" t="s">
        <v>230</v>
      </c>
      <c r="BO26" s="1" t="s">
        <v>174</v>
      </c>
      <c r="BU26" s="1">
        <v>0.79</v>
      </c>
      <c r="BV26" s="1">
        <v>0</v>
      </c>
      <c r="BW26" s="1">
        <v>34413</v>
      </c>
      <c r="BX26" s="1">
        <v>34412.400000000001</v>
      </c>
      <c r="BY26" s="1">
        <v>933</v>
      </c>
      <c r="BZ26" s="1" t="s">
        <v>195</v>
      </c>
      <c r="CA26" s="1" t="s">
        <v>196</v>
      </c>
      <c r="CB26" s="1" t="s">
        <v>380</v>
      </c>
      <c r="CD26" s="1" t="s">
        <v>147</v>
      </c>
      <c r="CE26" s="1" t="s">
        <v>129</v>
      </c>
      <c r="CF26" s="1">
        <v>1970</v>
      </c>
      <c r="CG26" s="1">
        <v>1960</v>
      </c>
      <c r="CI26" s="1" t="s">
        <v>196</v>
      </c>
      <c r="CL26" s="1">
        <v>1</v>
      </c>
      <c r="CM26" s="1">
        <v>0</v>
      </c>
      <c r="CN26" s="1">
        <v>100</v>
      </c>
      <c r="CO26" s="1" t="s">
        <v>149</v>
      </c>
      <c r="CP26" s="1">
        <v>41975</v>
      </c>
      <c r="CQ26" s="1" t="s">
        <v>150</v>
      </c>
      <c r="CR26" s="1">
        <v>2019</v>
      </c>
      <c r="CS26" s="1">
        <v>0</v>
      </c>
      <c r="CT26" s="1">
        <v>0</v>
      </c>
      <c r="CU26" s="1">
        <v>0</v>
      </c>
      <c r="CV26" s="1">
        <v>0</v>
      </c>
      <c r="CW26" s="1">
        <v>0</v>
      </c>
      <c r="CX26" s="1">
        <v>0</v>
      </c>
      <c r="CY26" s="1">
        <v>0</v>
      </c>
      <c r="CZ26" s="1">
        <v>0</v>
      </c>
      <c r="DA26" s="1">
        <v>0</v>
      </c>
      <c r="DB26" s="1">
        <v>0</v>
      </c>
      <c r="DC26" s="1">
        <v>0</v>
      </c>
      <c r="DD26" s="1">
        <v>2018</v>
      </c>
      <c r="DE26" s="5">
        <v>31474</v>
      </c>
      <c r="DF26" s="5">
        <v>0</v>
      </c>
      <c r="DG26" s="5">
        <v>26070</v>
      </c>
      <c r="DH26" s="5">
        <v>0</v>
      </c>
      <c r="DI26" s="5">
        <v>0</v>
      </c>
      <c r="DJ26" s="5">
        <v>0</v>
      </c>
      <c r="DK26" s="5">
        <v>57544</v>
      </c>
      <c r="DL26" s="5">
        <v>0</v>
      </c>
      <c r="DM26" s="5">
        <v>57544</v>
      </c>
      <c r="DN26" s="5">
        <v>5844</v>
      </c>
      <c r="DO26" s="5">
        <v>51700</v>
      </c>
      <c r="DP26" s="1">
        <v>0</v>
      </c>
      <c r="DQ26" s="1">
        <v>0</v>
      </c>
      <c r="DT26" s="1">
        <v>0</v>
      </c>
      <c r="DU26" s="3">
        <v>0.12337007838</v>
      </c>
      <c r="DV26" s="8">
        <f t="shared" si="14"/>
        <v>0.15620000000000001</v>
      </c>
      <c r="DW26" s="5">
        <f t="shared" si="15"/>
        <v>0.75757575757575757</v>
      </c>
      <c r="DX26" s="6">
        <f t="shared" si="16"/>
        <v>4071.2125865400003</v>
      </c>
      <c r="DY26" s="7">
        <f t="shared" si="17"/>
        <v>1.5</v>
      </c>
      <c r="DZ26" s="5">
        <f t="shared" si="18"/>
        <v>1.5</v>
      </c>
      <c r="EA26" s="6">
        <f t="shared" si="19"/>
        <v>8061.0009213492003</v>
      </c>
      <c r="EB26" s="6">
        <f t="shared" si="20"/>
        <v>71000</v>
      </c>
      <c r="EC26" s="6">
        <f t="shared" si="21"/>
        <v>0</v>
      </c>
      <c r="ED26" s="6">
        <f t="shared" si="22"/>
        <v>71000</v>
      </c>
      <c r="EE26" s="6">
        <f t="shared" si="23"/>
        <v>79100</v>
      </c>
    </row>
    <row r="27" spans="1:135" ht="30" x14ac:dyDescent="0.25">
      <c r="A27" s="1">
        <v>111</v>
      </c>
      <c r="B27" s="1" t="s">
        <v>151</v>
      </c>
      <c r="C27" s="1" t="s">
        <v>152</v>
      </c>
      <c r="D27" s="1" t="b">
        <f t="shared" si="2"/>
        <v>1</v>
      </c>
      <c r="E27" s="1" t="str">
        <f t="shared" si="3"/>
        <v>Business</v>
      </c>
      <c r="F27" s="1">
        <v>2</v>
      </c>
      <c r="G27" s="1">
        <v>0</v>
      </c>
      <c r="H27" s="1">
        <v>0</v>
      </c>
      <c r="I27" s="1">
        <v>-1</v>
      </c>
      <c r="J27" s="1">
        <v>0</v>
      </c>
      <c r="M27" s="1">
        <v>2.2316522267599999E-3</v>
      </c>
      <c r="N27" s="1">
        <v>3.1090253948500001E-7</v>
      </c>
      <c r="O27" s="1">
        <v>231301</v>
      </c>
      <c r="P27" s="1">
        <v>242202</v>
      </c>
      <c r="Q27" s="1">
        <v>1170020</v>
      </c>
      <c r="R27" s="1" t="s">
        <v>480</v>
      </c>
      <c r="S27" s="1">
        <v>39005</v>
      </c>
      <c r="W27" s="1">
        <v>32940.865950200001</v>
      </c>
      <c r="X27" s="1">
        <v>735.11057118999997</v>
      </c>
      <c r="Y27" s="1">
        <v>34599.9296875</v>
      </c>
      <c r="Z27" s="1">
        <v>746.90637389000005</v>
      </c>
      <c r="AE27" s="1" t="s">
        <v>481</v>
      </c>
      <c r="AF27" s="1">
        <v>1170020</v>
      </c>
      <c r="AG27" s="1" t="s">
        <v>480</v>
      </c>
      <c r="AH27" s="1" t="s">
        <v>482</v>
      </c>
      <c r="AI27" s="1" t="s">
        <v>129</v>
      </c>
      <c r="AJ27" s="1">
        <v>100</v>
      </c>
      <c r="AK27" s="1" t="s">
        <v>483</v>
      </c>
      <c r="AM27" s="1" t="s">
        <v>484</v>
      </c>
      <c r="AO27" s="1" t="s">
        <v>485</v>
      </c>
      <c r="AP27" s="1" t="s">
        <v>132</v>
      </c>
      <c r="AQ27" s="1" t="s">
        <v>486</v>
      </c>
      <c r="AR27" s="1" t="s">
        <v>134</v>
      </c>
      <c r="AS27" s="1" t="s">
        <v>160</v>
      </c>
      <c r="AT27" s="1" t="s">
        <v>161</v>
      </c>
      <c r="AU27" s="1" t="s">
        <v>162</v>
      </c>
      <c r="AV27" s="1" t="s">
        <v>163</v>
      </c>
      <c r="AW27" s="1" t="s">
        <v>487</v>
      </c>
      <c r="AX27" s="1" t="s">
        <v>488</v>
      </c>
      <c r="BA27" s="1">
        <v>0</v>
      </c>
      <c r="BB27" s="1">
        <v>0</v>
      </c>
      <c r="BC27" s="1" t="s">
        <v>489</v>
      </c>
      <c r="BD27" s="1" t="s">
        <v>167</v>
      </c>
      <c r="BE27" s="1" t="s">
        <v>168</v>
      </c>
      <c r="BF27" s="1" t="s">
        <v>169</v>
      </c>
      <c r="BG27" s="1" t="s">
        <v>170</v>
      </c>
      <c r="BH27" s="1" t="s">
        <v>132</v>
      </c>
      <c r="BI27" s="1" t="s">
        <v>171</v>
      </c>
      <c r="BJ27" s="2" t="s">
        <v>490</v>
      </c>
      <c r="BL27" s="1" t="s">
        <v>173</v>
      </c>
      <c r="BO27" s="1" t="s">
        <v>174</v>
      </c>
      <c r="BR27" s="1" t="s">
        <v>491</v>
      </c>
      <c r="BS27" s="1">
        <v>42537</v>
      </c>
      <c r="BT27" s="1" t="s">
        <v>350</v>
      </c>
      <c r="BU27" s="1">
        <v>0.78800000000000003</v>
      </c>
      <c r="BV27" s="1">
        <v>0</v>
      </c>
      <c r="BW27" s="1">
        <v>34325.279999999999</v>
      </c>
      <c r="BX27" s="1">
        <v>34325.279999999999</v>
      </c>
      <c r="BY27" s="1">
        <v>4676</v>
      </c>
      <c r="BZ27" s="1" t="s">
        <v>351</v>
      </c>
      <c r="CA27" s="1" t="s">
        <v>212</v>
      </c>
      <c r="CB27" s="1" t="s">
        <v>352</v>
      </c>
      <c r="CC27" s="1" t="s">
        <v>214</v>
      </c>
      <c r="CD27" s="1" t="s">
        <v>147</v>
      </c>
      <c r="CE27" s="1" t="s">
        <v>180</v>
      </c>
      <c r="CF27" s="1">
        <v>2005</v>
      </c>
      <c r="CG27" s="1">
        <v>2003</v>
      </c>
      <c r="CI27" s="1" t="s">
        <v>212</v>
      </c>
      <c r="CL27" s="1">
        <v>1</v>
      </c>
      <c r="CM27" s="1">
        <v>0</v>
      </c>
      <c r="CN27" s="1">
        <v>100</v>
      </c>
      <c r="CO27" s="1" t="s">
        <v>149</v>
      </c>
      <c r="CQ27" s="1" t="s">
        <v>150</v>
      </c>
      <c r="CR27" s="1">
        <v>2019</v>
      </c>
      <c r="CS27" s="1">
        <v>0</v>
      </c>
      <c r="CT27" s="1">
        <v>0</v>
      </c>
      <c r="CU27" s="1">
        <v>0</v>
      </c>
      <c r="CV27" s="1">
        <v>0</v>
      </c>
      <c r="CW27" s="1">
        <v>0</v>
      </c>
      <c r="CX27" s="1">
        <v>0</v>
      </c>
      <c r="CY27" s="1">
        <v>0</v>
      </c>
      <c r="CZ27" s="1">
        <v>0</v>
      </c>
      <c r="DA27" s="1">
        <v>0</v>
      </c>
      <c r="DB27" s="1">
        <v>0</v>
      </c>
      <c r="DC27" s="1">
        <v>0</v>
      </c>
      <c r="DD27" s="1">
        <v>2018</v>
      </c>
      <c r="DE27" s="5">
        <v>0</v>
      </c>
      <c r="DF27" s="5">
        <v>40256</v>
      </c>
      <c r="DG27" s="5">
        <v>0</v>
      </c>
      <c r="DH27" s="5">
        <v>120138</v>
      </c>
      <c r="DI27" s="5">
        <v>0</v>
      </c>
      <c r="DJ27" s="5">
        <v>0</v>
      </c>
      <c r="DK27" s="5">
        <v>160394</v>
      </c>
      <c r="DL27" s="5">
        <v>0</v>
      </c>
      <c r="DM27" s="5">
        <v>160394</v>
      </c>
      <c r="DN27" s="5">
        <v>0</v>
      </c>
      <c r="DO27" s="5">
        <v>160394</v>
      </c>
      <c r="DP27" s="1">
        <v>0</v>
      </c>
      <c r="DQ27" s="1">
        <v>0</v>
      </c>
      <c r="DT27" s="1">
        <v>0</v>
      </c>
      <c r="DU27" s="3">
        <v>0.79430915616800002</v>
      </c>
      <c r="DV27" s="8">
        <f t="shared" si="14"/>
        <v>1</v>
      </c>
      <c r="DW27" s="5">
        <f t="shared" si="15"/>
        <v>3.4999860161373775</v>
      </c>
      <c r="DX27" s="6">
        <f t="shared" si="16"/>
        <v>121099.89010623249</v>
      </c>
      <c r="DY27" s="7">
        <f t="shared" si="17"/>
        <v>2.2000000000000002</v>
      </c>
      <c r="DZ27" s="5">
        <f t="shared" si="18"/>
        <v>7.6999692355022313</v>
      </c>
      <c r="EA27" s="6">
        <f t="shared" si="19"/>
        <v>352866.80000000005</v>
      </c>
      <c r="EB27" s="6">
        <f t="shared" si="20"/>
        <v>105000</v>
      </c>
      <c r="EC27" s="6">
        <f t="shared" si="21"/>
        <v>224000</v>
      </c>
      <c r="ED27" s="6">
        <f t="shared" si="22"/>
        <v>329000</v>
      </c>
      <c r="EE27" s="6">
        <f t="shared" si="23"/>
        <v>681900</v>
      </c>
    </row>
    <row r="28" spans="1:135" ht="45" x14ac:dyDescent="0.25">
      <c r="A28" s="1">
        <v>171</v>
      </c>
      <c r="B28" s="1" t="s">
        <v>181</v>
      </c>
      <c r="C28" s="1" t="s">
        <v>182</v>
      </c>
      <c r="D28" s="1" t="b">
        <f t="shared" si="2"/>
        <v>1</v>
      </c>
      <c r="E28" s="1" t="str">
        <f t="shared" si="3"/>
        <v>Residential</v>
      </c>
      <c r="F28" s="1">
        <v>3</v>
      </c>
      <c r="G28" s="1">
        <v>0</v>
      </c>
      <c r="H28" s="1">
        <v>0</v>
      </c>
      <c r="I28" s="1">
        <v>-1</v>
      </c>
      <c r="J28" s="1">
        <v>0</v>
      </c>
      <c r="M28" s="1">
        <v>2.1506061199E-2</v>
      </c>
      <c r="N28" s="1">
        <v>1.8101019168700002E-5</v>
      </c>
      <c r="O28" s="1">
        <v>236228</v>
      </c>
      <c r="P28" s="1">
        <v>242912</v>
      </c>
      <c r="Q28" s="1">
        <v>2124188</v>
      </c>
      <c r="R28" s="1" t="s">
        <v>492</v>
      </c>
      <c r="S28" s="1">
        <v>38562</v>
      </c>
      <c r="W28" s="1">
        <v>1994605.52676</v>
      </c>
      <c r="X28" s="1">
        <v>6948.5837015699999</v>
      </c>
      <c r="Y28" s="1">
        <v>2014399.4746099999</v>
      </c>
      <c r="Z28" s="1">
        <v>7002.4859510899996</v>
      </c>
      <c r="AE28" s="1" t="s">
        <v>493</v>
      </c>
      <c r="AF28" s="1">
        <v>2124188</v>
      </c>
      <c r="AG28" s="1" t="s">
        <v>492</v>
      </c>
      <c r="AH28" s="1" t="s">
        <v>494</v>
      </c>
      <c r="AI28" s="1" t="s">
        <v>129</v>
      </c>
      <c r="AJ28" s="1">
        <v>100</v>
      </c>
      <c r="AM28" s="1" t="s">
        <v>495</v>
      </c>
      <c r="AO28" s="1" t="s">
        <v>170</v>
      </c>
      <c r="AP28" s="1" t="s">
        <v>132</v>
      </c>
      <c r="AQ28" s="1" t="s">
        <v>496</v>
      </c>
      <c r="AR28" s="1" t="s">
        <v>134</v>
      </c>
      <c r="AS28" s="1" t="s">
        <v>135</v>
      </c>
      <c r="AT28" s="1" t="s">
        <v>497</v>
      </c>
      <c r="AU28" s="1" t="s">
        <v>137</v>
      </c>
      <c r="AV28" s="1" t="s">
        <v>223</v>
      </c>
      <c r="AW28" s="1" t="s">
        <v>498</v>
      </c>
      <c r="AX28" s="1" t="s">
        <v>499</v>
      </c>
      <c r="BA28" s="1">
        <v>0</v>
      </c>
      <c r="BB28" s="1">
        <v>0</v>
      </c>
      <c r="BC28" s="1" t="s">
        <v>500</v>
      </c>
      <c r="BE28" s="1" t="s">
        <v>501</v>
      </c>
      <c r="BG28" s="1" t="s">
        <v>170</v>
      </c>
      <c r="BH28" s="1" t="s">
        <v>132</v>
      </c>
      <c r="BI28" s="1" t="s">
        <v>334</v>
      </c>
      <c r="BJ28" s="2" t="s">
        <v>502</v>
      </c>
      <c r="BL28" s="1" t="s">
        <v>173</v>
      </c>
      <c r="BN28" s="1" t="s">
        <v>230</v>
      </c>
      <c r="BO28" s="1" t="s">
        <v>174</v>
      </c>
      <c r="BP28" s="1" t="s">
        <v>503</v>
      </c>
      <c r="BQ28" s="1" t="s">
        <v>295</v>
      </c>
      <c r="BR28" s="1" t="s">
        <v>248</v>
      </c>
      <c r="BS28" s="1">
        <v>21473</v>
      </c>
      <c r="BT28" s="1" t="s">
        <v>176</v>
      </c>
      <c r="BU28" s="1">
        <v>46.05</v>
      </c>
      <c r="BV28" s="1">
        <v>0</v>
      </c>
      <c r="BW28" s="1">
        <v>2005938</v>
      </c>
      <c r="BX28" s="1">
        <v>2005938</v>
      </c>
      <c r="BY28" s="1">
        <v>2680</v>
      </c>
      <c r="BZ28" s="1" t="s">
        <v>250</v>
      </c>
      <c r="CA28" s="1" t="s">
        <v>233</v>
      </c>
      <c r="CB28" s="1" t="s">
        <v>504</v>
      </c>
      <c r="CD28" s="1" t="s">
        <v>147</v>
      </c>
      <c r="CE28" s="1" t="s">
        <v>129</v>
      </c>
      <c r="CF28" s="1">
        <v>1980</v>
      </c>
      <c r="CG28" s="1">
        <v>1965</v>
      </c>
      <c r="CI28" s="1" t="s">
        <v>148</v>
      </c>
      <c r="CJ28" s="1" t="s">
        <v>236</v>
      </c>
      <c r="CK28" s="1" t="s">
        <v>223</v>
      </c>
      <c r="CL28" s="1">
        <v>1</v>
      </c>
      <c r="CM28" s="1">
        <v>0</v>
      </c>
      <c r="CN28" s="1">
        <v>100</v>
      </c>
      <c r="CO28" s="1" t="s">
        <v>149</v>
      </c>
      <c r="CP28" s="1">
        <v>36994</v>
      </c>
      <c r="CQ28" s="1" t="s">
        <v>150</v>
      </c>
      <c r="CR28" s="1">
        <v>2019</v>
      </c>
      <c r="CS28" s="1">
        <v>0</v>
      </c>
      <c r="CT28" s="1">
        <v>0</v>
      </c>
      <c r="CU28" s="1">
        <v>0</v>
      </c>
      <c r="CV28" s="1">
        <v>0</v>
      </c>
      <c r="CW28" s="1">
        <v>0</v>
      </c>
      <c r="CX28" s="1">
        <v>0</v>
      </c>
      <c r="CY28" s="1">
        <v>0</v>
      </c>
      <c r="CZ28" s="1">
        <v>0</v>
      </c>
      <c r="DA28" s="1">
        <v>0</v>
      </c>
      <c r="DB28" s="1">
        <v>0</v>
      </c>
      <c r="DC28" s="1">
        <v>0</v>
      </c>
      <c r="DD28" s="1">
        <v>2018</v>
      </c>
      <c r="DE28" s="5">
        <v>67251</v>
      </c>
      <c r="DF28" s="5">
        <v>63359</v>
      </c>
      <c r="DG28" s="5">
        <v>15000</v>
      </c>
      <c r="DH28" s="5">
        <v>0</v>
      </c>
      <c r="DI28" s="5">
        <v>7298</v>
      </c>
      <c r="DJ28" s="5">
        <v>675750</v>
      </c>
      <c r="DK28" s="5">
        <v>821360</v>
      </c>
      <c r="DL28" s="5">
        <v>668452</v>
      </c>
      <c r="DM28" s="5">
        <v>152908</v>
      </c>
      <c r="DN28" s="5">
        <v>9807</v>
      </c>
      <c r="DO28" s="5">
        <v>143101</v>
      </c>
      <c r="DP28" s="1">
        <v>0</v>
      </c>
      <c r="DQ28" s="1">
        <v>0</v>
      </c>
      <c r="DT28" s="1">
        <v>0</v>
      </c>
      <c r="DU28" s="3">
        <v>46.244431260699997</v>
      </c>
      <c r="DV28" s="8">
        <f t="shared" si="14"/>
        <v>1</v>
      </c>
      <c r="DW28" s="5">
        <f t="shared" si="15"/>
        <v>0.34435261707988979</v>
      </c>
      <c r="DX28" s="6">
        <f t="shared" si="16"/>
        <v>693666.46891049994</v>
      </c>
      <c r="DY28" s="7">
        <f t="shared" si="17"/>
        <v>1.5</v>
      </c>
      <c r="DZ28" s="5">
        <f t="shared" si="18"/>
        <v>1.5</v>
      </c>
      <c r="EA28" s="6">
        <f t="shared" si="19"/>
        <v>1232040</v>
      </c>
      <c r="EB28" s="6">
        <f t="shared" si="20"/>
        <v>71000</v>
      </c>
      <c r="EC28" s="6">
        <f t="shared" si="21"/>
        <v>162000</v>
      </c>
      <c r="ED28" s="6">
        <f t="shared" si="22"/>
        <v>233000</v>
      </c>
      <c r="EE28" s="6">
        <f t="shared" si="23"/>
        <v>1465100</v>
      </c>
    </row>
    <row r="29" spans="1:135" ht="30" x14ac:dyDescent="0.25">
      <c r="A29" s="1">
        <v>173</v>
      </c>
      <c r="B29" s="1" t="s">
        <v>181</v>
      </c>
      <c r="C29" s="1" t="s">
        <v>182</v>
      </c>
      <c r="D29" s="1" t="b">
        <f t="shared" si="2"/>
        <v>1</v>
      </c>
      <c r="E29" s="1" t="str">
        <f t="shared" si="3"/>
        <v>Residential</v>
      </c>
      <c r="F29" s="1">
        <v>3</v>
      </c>
      <c r="G29" s="1">
        <v>0</v>
      </c>
      <c r="H29" s="1">
        <v>0</v>
      </c>
      <c r="I29" s="1">
        <v>-1</v>
      </c>
      <c r="J29" s="1">
        <v>0</v>
      </c>
      <c r="M29" s="1">
        <v>1.2234042050500001E-2</v>
      </c>
      <c r="N29" s="1">
        <v>8.1127323414899998E-6</v>
      </c>
      <c r="O29" s="1">
        <v>276551</v>
      </c>
      <c r="P29" s="1">
        <v>287666</v>
      </c>
      <c r="Q29" s="1">
        <v>2040218</v>
      </c>
      <c r="R29" s="1" t="s">
        <v>505</v>
      </c>
      <c r="W29" s="1">
        <v>822424.52354900003</v>
      </c>
      <c r="X29" s="1">
        <v>4124.6316520399996</v>
      </c>
      <c r="Y29" s="1">
        <v>902891.71484399994</v>
      </c>
      <c r="Z29" s="1">
        <v>4217.7978128699997</v>
      </c>
      <c r="AE29" s="1" t="s">
        <v>506</v>
      </c>
      <c r="AF29" s="1">
        <v>2040218</v>
      </c>
      <c r="AG29" s="1" t="s">
        <v>505</v>
      </c>
      <c r="AH29" s="1" t="s">
        <v>507</v>
      </c>
      <c r="AI29" s="1" t="s">
        <v>129</v>
      </c>
      <c r="AJ29" s="1">
        <v>100</v>
      </c>
      <c r="AM29" s="1" t="s">
        <v>508</v>
      </c>
      <c r="AO29" s="1" t="s">
        <v>131</v>
      </c>
      <c r="AP29" s="1" t="s">
        <v>132</v>
      </c>
      <c r="AQ29" s="1" t="s">
        <v>509</v>
      </c>
      <c r="AR29" s="1" t="s">
        <v>134</v>
      </c>
      <c r="AS29" s="1" t="s">
        <v>135</v>
      </c>
      <c r="AT29" s="1" t="s">
        <v>136</v>
      </c>
      <c r="AU29" s="1" t="s">
        <v>137</v>
      </c>
      <c r="AV29" s="1" t="s">
        <v>138</v>
      </c>
      <c r="AW29" s="1" t="s">
        <v>510</v>
      </c>
      <c r="AX29" s="1" t="s">
        <v>511</v>
      </c>
      <c r="BA29" s="1">
        <v>0</v>
      </c>
      <c r="BB29" s="1">
        <v>0</v>
      </c>
      <c r="BC29" s="1" t="s">
        <v>512</v>
      </c>
      <c r="BE29" s="1" t="s">
        <v>260</v>
      </c>
      <c r="BG29" s="1" t="s">
        <v>131</v>
      </c>
      <c r="BH29" s="1" t="s">
        <v>132</v>
      </c>
      <c r="BI29" s="1" t="s">
        <v>228</v>
      </c>
      <c r="BJ29" s="2" t="s">
        <v>513</v>
      </c>
      <c r="BL29" s="1" t="s">
        <v>142</v>
      </c>
      <c r="BN29" s="1" t="s">
        <v>230</v>
      </c>
      <c r="BO29" s="1" t="s">
        <v>231</v>
      </c>
      <c r="BP29" s="1" t="s">
        <v>262</v>
      </c>
      <c r="BQ29" s="1" t="s">
        <v>514</v>
      </c>
      <c r="BR29" s="1" t="s">
        <v>248</v>
      </c>
      <c r="BS29" s="1">
        <v>35243</v>
      </c>
      <c r="BT29" s="1" t="s">
        <v>176</v>
      </c>
      <c r="BU29" s="1">
        <v>19.342700000000001</v>
      </c>
      <c r="BV29" s="1">
        <v>0</v>
      </c>
      <c r="BW29" s="1">
        <v>842568</v>
      </c>
      <c r="BX29" s="1">
        <v>842568.01</v>
      </c>
      <c r="BY29" s="1">
        <v>1770</v>
      </c>
      <c r="BZ29" s="1" t="s">
        <v>264</v>
      </c>
      <c r="CA29" s="1" t="s">
        <v>233</v>
      </c>
      <c r="CB29" s="1" t="s">
        <v>265</v>
      </c>
      <c r="CD29" s="1" t="s">
        <v>147</v>
      </c>
      <c r="CE29" s="1" t="s">
        <v>129</v>
      </c>
      <c r="CF29" s="1">
        <v>2000</v>
      </c>
      <c r="CG29" s="1">
        <v>1999</v>
      </c>
      <c r="CI29" s="1" t="s">
        <v>299</v>
      </c>
      <c r="CJ29" s="1" t="s">
        <v>163</v>
      </c>
      <c r="CK29" s="1" t="s">
        <v>236</v>
      </c>
      <c r="CL29" s="1">
        <v>1</v>
      </c>
      <c r="CM29" s="1">
        <v>0</v>
      </c>
      <c r="CN29" s="1">
        <v>100</v>
      </c>
      <c r="CO29" s="1" t="s">
        <v>149</v>
      </c>
      <c r="CP29" s="1">
        <v>35335</v>
      </c>
      <c r="CQ29" s="1" t="s">
        <v>150</v>
      </c>
      <c r="CR29" s="1">
        <v>2019</v>
      </c>
      <c r="CS29" s="1">
        <v>0</v>
      </c>
      <c r="CT29" s="1">
        <v>0</v>
      </c>
      <c r="CU29" s="1">
        <v>0</v>
      </c>
      <c r="CV29" s="1">
        <v>0</v>
      </c>
      <c r="CW29" s="1">
        <v>0</v>
      </c>
      <c r="CX29" s="1">
        <v>0</v>
      </c>
      <c r="CY29" s="1">
        <v>0</v>
      </c>
      <c r="CZ29" s="1">
        <v>0</v>
      </c>
      <c r="DA29" s="1">
        <v>0</v>
      </c>
      <c r="DB29" s="1">
        <v>0</v>
      </c>
      <c r="DC29" s="1">
        <v>0</v>
      </c>
      <c r="DD29" s="1">
        <v>2018</v>
      </c>
      <c r="DE29" s="5">
        <v>237218</v>
      </c>
      <c r="DF29" s="5">
        <v>50975</v>
      </c>
      <c r="DG29" s="5">
        <v>22000</v>
      </c>
      <c r="DH29" s="5">
        <v>0</v>
      </c>
      <c r="DI29" s="5">
        <v>2036</v>
      </c>
      <c r="DJ29" s="5">
        <v>403539</v>
      </c>
      <c r="DK29" s="5">
        <v>713732</v>
      </c>
      <c r="DL29" s="5">
        <v>401503</v>
      </c>
      <c r="DM29" s="5">
        <v>312229</v>
      </c>
      <c r="DN29" s="5">
        <v>74553</v>
      </c>
      <c r="DO29" s="5">
        <v>237676</v>
      </c>
      <c r="DP29" s="1">
        <v>0</v>
      </c>
      <c r="DQ29" s="1">
        <v>0</v>
      </c>
      <c r="DT29" s="1">
        <v>0</v>
      </c>
      <c r="DU29" s="3">
        <v>20.7276225114</v>
      </c>
      <c r="DV29" s="8">
        <f t="shared" si="14"/>
        <v>1</v>
      </c>
      <c r="DW29" s="5">
        <f t="shared" si="15"/>
        <v>0.50505003151021599</v>
      </c>
      <c r="DX29" s="6">
        <f t="shared" si="16"/>
        <v>456007.26769352867</v>
      </c>
      <c r="DY29" s="7">
        <f t="shared" si="17"/>
        <v>1.5</v>
      </c>
      <c r="DZ29" s="5">
        <f t="shared" si="18"/>
        <v>1.5</v>
      </c>
      <c r="EA29" s="6">
        <f t="shared" si="19"/>
        <v>1070598</v>
      </c>
      <c r="EB29" s="6">
        <f t="shared" si="20"/>
        <v>71000</v>
      </c>
      <c r="EC29" s="6">
        <f t="shared" si="21"/>
        <v>162000</v>
      </c>
      <c r="ED29" s="6">
        <f t="shared" si="22"/>
        <v>233000</v>
      </c>
      <c r="EE29" s="6">
        <f t="shared" si="23"/>
        <v>1303600</v>
      </c>
    </row>
    <row r="30" spans="1:135" ht="30" x14ac:dyDescent="0.25">
      <c r="A30" s="1">
        <v>159</v>
      </c>
      <c r="B30" s="1" t="s">
        <v>181</v>
      </c>
      <c r="C30" s="1" t="s">
        <v>182</v>
      </c>
      <c r="D30" s="1" t="b">
        <f t="shared" si="2"/>
        <v>1</v>
      </c>
      <c r="E30" s="1" t="str">
        <f t="shared" si="3"/>
        <v>Residential</v>
      </c>
      <c r="F30" s="1">
        <v>3</v>
      </c>
      <c r="G30" s="1">
        <v>0</v>
      </c>
      <c r="H30" s="1">
        <v>0</v>
      </c>
      <c r="I30" s="1">
        <v>-1</v>
      </c>
      <c r="J30" s="1">
        <v>0</v>
      </c>
      <c r="M30" s="1">
        <v>3.4319236331899999E-3</v>
      </c>
      <c r="N30" s="1">
        <v>6.8229174942499999E-7</v>
      </c>
      <c r="O30" s="1">
        <v>287432</v>
      </c>
      <c r="P30" s="1">
        <v>302565</v>
      </c>
      <c r="Q30" s="1">
        <v>1170164</v>
      </c>
      <c r="R30" s="1" t="s">
        <v>515</v>
      </c>
      <c r="S30" s="1">
        <v>39005</v>
      </c>
      <c r="W30" s="1">
        <v>75931.132578000004</v>
      </c>
      <c r="X30" s="1">
        <v>1130.1498491499999</v>
      </c>
      <c r="Y30" s="1">
        <v>75931.1328125</v>
      </c>
      <c r="Z30" s="1">
        <v>1130.1498491499999</v>
      </c>
      <c r="AE30" s="1" t="s">
        <v>516</v>
      </c>
      <c r="AF30" s="1">
        <v>1170164</v>
      </c>
      <c r="AG30" s="1" t="s">
        <v>515</v>
      </c>
      <c r="AH30" s="1" t="s">
        <v>517</v>
      </c>
      <c r="AI30" s="1" t="s">
        <v>129</v>
      </c>
      <c r="AJ30" s="1">
        <v>100</v>
      </c>
      <c r="AL30" s="1" t="s">
        <v>518</v>
      </c>
      <c r="AM30" s="1" t="s">
        <v>519</v>
      </c>
      <c r="AO30" s="1" t="s">
        <v>520</v>
      </c>
      <c r="AP30" s="1" t="s">
        <v>132</v>
      </c>
      <c r="AQ30" s="1" t="s">
        <v>521</v>
      </c>
      <c r="AR30" s="1" t="s">
        <v>134</v>
      </c>
      <c r="AS30" s="1" t="s">
        <v>160</v>
      </c>
      <c r="AT30" s="1" t="s">
        <v>161</v>
      </c>
      <c r="AU30" s="1" t="s">
        <v>162</v>
      </c>
      <c r="AV30" s="1" t="s">
        <v>163</v>
      </c>
      <c r="AW30" s="1" t="s">
        <v>522</v>
      </c>
      <c r="AX30" s="1" t="s">
        <v>523</v>
      </c>
      <c r="BA30" s="1">
        <v>0</v>
      </c>
      <c r="BB30" s="1">
        <v>0</v>
      </c>
      <c r="BC30" s="1" t="s">
        <v>524</v>
      </c>
      <c r="BD30" s="1" t="s">
        <v>167</v>
      </c>
      <c r="BE30" s="1" t="s">
        <v>168</v>
      </c>
      <c r="BF30" s="1" t="s">
        <v>169</v>
      </c>
      <c r="BG30" s="1" t="s">
        <v>170</v>
      </c>
      <c r="BH30" s="1" t="s">
        <v>132</v>
      </c>
      <c r="BI30" s="1" t="s">
        <v>171</v>
      </c>
      <c r="BJ30" s="2" t="s">
        <v>525</v>
      </c>
      <c r="BL30" s="1" t="s">
        <v>173</v>
      </c>
      <c r="BO30" s="1" t="s">
        <v>174</v>
      </c>
      <c r="BR30" s="1" t="s">
        <v>526</v>
      </c>
      <c r="BS30" s="1">
        <v>39071</v>
      </c>
      <c r="BT30" s="1" t="s">
        <v>176</v>
      </c>
      <c r="BU30" s="1">
        <v>1.6850000000000001</v>
      </c>
      <c r="BV30" s="1">
        <v>3.7850000000000001</v>
      </c>
      <c r="BW30" s="1">
        <v>73398.600000000006</v>
      </c>
      <c r="BX30" s="1">
        <v>73398.600000000006</v>
      </c>
      <c r="BY30" s="1">
        <v>1173</v>
      </c>
      <c r="BZ30" s="1" t="s">
        <v>250</v>
      </c>
      <c r="CA30" s="1" t="s">
        <v>196</v>
      </c>
      <c r="CB30" s="1" t="s">
        <v>475</v>
      </c>
      <c r="CD30" s="1" t="s">
        <v>147</v>
      </c>
      <c r="CE30" s="1" t="s">
        <v>129</v>
      </c>
      <c r="CF30" s="1">
        <v>1975</v>
      </c>
      <c r="CG30" s="1">
        <v>1959</v>
      </c>
      <c r="CI30" s="1" t="s">
        <v>196</v>
      </c>
      <c r="CJ30" s="1" t="s">
        <v>236</v>
      </c>
      <c r="CK30" s="1" t="s">
        <v>223</v>
      </c>
      <c r="CL30" s="1">
        <v>1</v>
      </c>
      <c r="CM30" s="1">
        <v>0</v>
      </c>
      <c r="CN30" s="1">
        <v>100</v>
      </c>
      <c r="CO30" s="1" t="s">
        <v>149</v>
      </c>
      <c r="CQ30" s="1" t="s">
        <v>150</v>
      </c>
      <c r="CR30" s="1">
        <v>2019</v>
      </c>
      <c r="CS30" s="1">
        <v>0</v>
      </c>
      <c r="CT30" s="1">
        <v>0</v>
      </c>
      <c r="CU30" s="1">
        <v>0</v>
      </c>
      <c r="CV30" s="1">
        <v>0</v>
      </c>
      <c r="CW30" s="1">
        <v>0</v>
      </c>
      <c r="CX30" s="1">
        <v>0</v>
      </c>
      <c r="CY30" s="1">
        <v>0</v>
      </c>
      <c r="CZ30" s="1">
        <v>0</v>
      </c>
      <c r="DA30" s="1">
        <v>0</v>
      </c>
      <c r="DB30" s="1">
        <v>0</v>
      </c>
      <c r="DC30" s="1">
        <v>0</v>
      </c>
      <c r="DD30" s="1">
        <v>2018</v>
      </c>
      <c r="DE30" s="5">
        <v>6203</v>
      </c>
      <c r="DF30" s="5">
        <v>0</v>
      </c>
      <c r="DG30" s="5">
        <v>220196</v>
      </c>
      <c r="DH30" s="5">
        <v>0</v>
      </c>
      <c r="DI30" s="5">
        <v>0</v>
      </c>
      <c r="DJ30" s="5">
        <v>0</v>
      </c>
      <c r="DK30" s="5">
        <v>226399</v>
      </c>
      <c r="DL30" s="5">
        <v>0</v>
      </c>
      <c r="DM30" s="5">
        <v>226399</v>
      </c>
      <c r="DN30" s="5">
        <v>0</v>
      </c>
      <c r="DO30" s="5">
        <v>226399</v>
      </c>
      <c r="DP30" s="1">
        <v>0</v>
      </c>
      <c r="DQ30" s="1">
        <v>0</v>
      </c>
      <c r="DT30" s="1">
        <v>0</v>
      </c>
      <c r="DU30" s="3">
        <v>1.74314478361</v>
      </c>
      <c r="DV30" s="8">
        <f t="shared" si="14"/>
        <v>1</v>
      </c>
      <c r="DW30" s="5">
        <f t="shared" si="15"/>
        <v>3.0000027248476129</v>
      </c>
      <c r="DX30" s="6">
        <f t="shared" si="16"/>
        <v>227794.36722361279</v>
      </c>
      <c r="DY30" s="7">
        <f t="shared" si="17"/>
        <v>1.5</v>
      </c>
      <c r="DZ30" s="5">
        <f t="shared" si="18"/>
        <v>4.5000040872714191</v>
      </c>
      <c r="EA30" s="6">
        <f t="shared" si="19"/>
        <v>339598.5</v>
      </c>
      <c r="EB30" s="6">
        <f t="shared" si="20"/>
        <v>71000</v>
      </c>
      <c r="EC30" s="6">
        <f t="shared" si="21"/>
        <v>162000</v>
      </c>
      <c r="ED30" s="6">
        <f t="shared" si="22"/>
        <v>233000</v>
      </c>
      <c r="EE30" s="6">
        <f t="shared" si="23"/>
        <v>572600</v>
      </c>
    </row>
    <row r="31" spans="1:135" ht="30" x14ac:dyDescent="0.25">
      <c r="A31" s="1">
        <v>177</v>
      </c>
      <c r="B31" s="1" t="s">
        <v>181</v>
      </c>
      <c r="C31" s="1" t="s">
        <v>182</v>
      </c>
      <c r="D31" s="1" t="b">
        <f t="shared" si="2"/>
        <v>1</v>
      </c>
      <c r="E31" s="1" t="str">
        <f t="shared" si="3"/>
        <v>Residential</v>
      </c>
      <c r="F31" s="1">
        <v>3</v>
      </c>
      <c r="G31" s="1">
        <v>0</v>
      </c>
      <c r="H31" s="1">
        <v>0</v>
      </c>
      <c r="I31" s="1">
        <v>-1</v>
      </c>
      <c r="J31" s="1">
        <v>0</v>
      </c>
      <c r="M31" s="1">
        <v>9.1851679513800001E-3</v>
      </c>
      <c r="N31" s="1">
        <v>5.1237600622500002E-6</v>
      </c>
      <c r="O31" s="1">
        <v>296330</v>
      </c>
      <c r="P31" s="1">
        <v>295716</v>
      </c>
      <c r="Q31" s="1">
        <v>2671411</v>
      </c>
      <c r="R31" s="1" t="s">
        <v>527</v>
      </c>
      <c r="W31" s="1">
        <v>563297.30808500003</v>
      </c>
      <c r="X31" s="1">
        <v>2999.1938245000001</v>
      </c>
      <c r="Y31" s="1">
        <v>570304.11914099997</v>
      </c>
      <c r="Z31" s="1">
        <v>3045.2199990099998</v>
      </c>
      <c r="AE31" s="1" t="s">
        <v>528</v>
      </c>
      <c r="AF31" s="1">
        <v>2671411</v>
      </c>
      <c r="AG31" s="1" t="s">
        <v>527</v>
      </c>
      <c r="AH31" s="1" t="s">
        <v>529</v>
      </c>
      <c r="AI31" s="1" t="s">
        <v>129</v>
      </c>
      <c r="AJ31" s="1">
        <v>100</v>
      </c>
      <c r="AL31" s="1" t="s">
        <v>530</v>
      </c>
      <c r="AM31" s="1" t="s">
        <v>531</v>
      </c>
      <c r="AO31" s="1" t="s">
        <v>131</v>
      </c>
      <c r="AP31" s="1" t="s">
        <v>132</v>
      </c>
      <c r="AQ31" s="1" t="s">
        <v>532</v>
      </c>
      <c r="AR31" s="1" t="s">
        <v>134</v>
      </c>
      <c r="AS31" s="1" t="s">
        <v>220</v>
      </c>
      <c r="AT31" s="1" t="s">
        <v>221</v>
      </c>
      <c r="AU31" s="1" t="s">
        <v>222</v>
      </c>
      <c r="AV31" s="1" t="s">
        <v>223</v>
      </c>
      <c r="AW31" s="1" t="s">
        <v>533</v>
      </c>
      <c r="AX31" s="1" t="s">
        <v>534</v>
      </c>
      <c r="BA31" s="1">
        <v>0</v>
      </c>
      <c r="BB31" s="1">
        <v>0</v>
      </c>
      <c r="BC31" s="1" t="s">
        <v>535</v>
      </c>
      <c r="BE31" s="1" t="s">
        <v>227</v>
      </c>
      <c r="BG31" s="1" t="s">
        <v>131</v>
      </c>
      <c r="BH31" s="1" t="s">
        <v>132</v>
      </c>
      <c r="BI31" s="1" t="s">
        <v>228</v>
      </c>
      <c r="BJ31" s="2" t="s">
        <v>536</v>
      </c>
      <c r="BL31" s="1" t="s">
        <v>142</v>
      </c>
      <c r="BN31" s="1" t="s">
        <v>230</v>
      </c>
      <c r="BO31" s="1" t="s">
        <v>231</v>
      </c>
      <c r="BR31" s="1" t="s">
        <v>537</v>
      </c>
      <c r="BS31" s="1">
        <v>40695</v>
      </c>
      <c r="BT31" s="1" t="s">
        <v>350</v>
      </c>
      <c r="BU31" s="1">
        <v>12.9427</v>
      </c>
      <c r="BV31" s="1">
        <v>0</v>
      </c>
      <c r="BW31" s="1">
        <v>563784.01</v>
      </c>
      <c r="BX31" s="1">
        <v>563784.01</v>
      </c>
      <c r="BY31" s="1">
        <v>2075</v>
      </c>
      <c r="BZ31" s="1" t="s">
        <v>264</v>
      </c>
      <c r="CA31" s="1" t="s">
        <v>233</v>
      </c>
      <c r="CB31" s="1" t="s">
        <v>380</v>
      </c>
      <c r="CD31" s="1" t="s">
        <v>147</v>
      </c>
      <c r="CE31" s="1" t="s">
        <v>129</v>
      </c>
      <c r="CF31" s="1">
        <v>1985</v>
      </c>
      <c r="CG31" s="1">
        <v>1961</v>
      </c>
      <c r="CI31" s="1" t="s">
        <v>299</v>
      </c>
      <c r="CJ31" s="1" t="s">
        <v>163</v>
      </c>
      <c r="CK31" s="1" t="s">
        <v>236</v>
      </c>
      <c r="CL31" s="1">
        <v>1</v>
      </c>
      <c r="CM31" s="1">
        <v>0</v>
      </c>
      <c r="CN31" s="1">
        <v>100</v>
      </c>
      <c r="CO31" s="1" t="s">
        <v>149</v>
      </c>
      <c r="CP31" s="1">
        <v>40753</v>
      </c>
      <c r="CQ31" s="1" t="s">
        <v>150</v>
      </c>
      <c r="CR31" s="1">
        <v>2019</v>
      </c>
      <c r="CS31" s="1">
        <v>0</v>
      </c>
      <c r="CT31" s="1">
        <v>0</v>
      </c>
      <c r="CU31" s="1">
        <v>0</v>
      </c>
      <c r="CV31" s="1">
        <v>0</v>
      </c>
      <c r="CW31" s="1">
        <v>0</v>
      </c>
      <c r="CX31" s="1">
        <v>0</v>
      </c>
      <c r="CY31" s="1">
        <v>0</v>
      </c>
      <c r="CZ31" s="1">
        <v>0</v>
      </c>
      <c r="DA31" s="1">
        <v>0</v>
      </c>
      <c r="DB31" s="1">
        <v>0</v>
      </c>
      <c r="DC31" s="1">
        <v>0</v>
      </c>
      <c r="DD31" s="1">
        <v>2018</v>
      </c>
      <c r="DE31" s="5">
        <v>73528</v>
      </c>
      <c r="DF31" s="5">
        <v>0</v>
      </c>
      <c r="DG31" s="5">
        <v>12000</v>
      </c>
      <c r="DH31" s="5">
        <v>0</v>
      </c>
      <c r="DI31" s="5">
        <v>1326</v>
      </c>
      <c r="DJ31" s="5">
        <v>143312</v>
      </c>
      <c r="DK31" s="5">
        <v>228840</v>
      </c>
      <c r="DL31" s="5">
        <v>141986</v>
      </c>
      <c r="DM31" s="5">
        <v>86854</v>
      </c>
      <c r="DN31" s="5">
        <v>11885</v>
      </c>
      <c r="DO31" s="5">
        <v>74969</v>
      </c>
      <c r="DP31" s="1">
        <v>0</v>
      </c>
      <c r="DQ31" s="1">
        <v>0</v>
      </c>
      <c r="DT31" s="1">
        <v>0</v>
      </c>
      <c r="DU31" s="3">
        <v>13.092432328099999</v>
      </c>
      <c r="DV31" s="8">
        <f t="shared" si="14"/>
        <v>1</v>
      </c>
      <c r="DW31" s="5">
        <f t="shared" si="15"/>
        <v>0.27548138514960718</v>
      </c>
      <c r="DX31" s="6">
        <f t="shared" si="16"/>
        <v>157108.78386699141</v>
      </c>
      <c r="DY31" s="7">
        <f t="shared" si="17"/>
        <v>1.5</v>
      </c>
      <c r="DZ31" s="5">
        <f t="shared" si="18"/>
        <v>1.5</v>
      </c>
      <c r="EA31" s="6">
        <f t="shared" si="19"/>
        <v>343260</v>
      </c>
      <c r="EB31" s="6">
        <f t="shared" si="20"/>
        <v>71000</v>
      </c>
      <c r="EC31" s="6">
        <f t="shared" si="21"/>
        <v>162000</v>
      </c>
      <c r="ED31" s="6">
        <f t="shared" si="22"/>
        <v>233000</v>
      </c>
      <c r="EE31" s="6">
        <f t="shared" si="23"/>
        <v>576300</v>
      </c>
    </row>
    <row r="32" spans="1:135" ht="30" x14ac:dyDescent="0.25">
      <c r="A32" s="1">
        <v>113</v>
      </c>
      <c r="B32" s="1" t="s">
        <v>151</v>
      </c>
      <c r="C32" s="1" t="s">
        <v>152</v>
      </c>
      <c r="D32" s="1" t="b">
        <f t="shared" si="2"/>
        <v>1</v>
      </c>
      <c r="E32" s="1" t="str">
        <f t="shared" si="3"/>
        <v>Business</v>
      </c>
      <c r="F32" s="1">
        <v>2</v>
      </c>
      <c r="G32" s="1">
        <v>0</v>
      </c>
      <c r="H32" s="1">
        <v>0</v>
      </c>
      <c r="I32" s="1">
        <v>-1</v>
      </c>
      <c r="J32" s="1">
        <v>0</v>
      </c>
      <c r="M32" s="1">
        <v>4.0651642500299998E-3</v>
      </c>
      <c r="N32" s="1">
        <v>7.3365390914999995E-7</v>
      </c>
      <c r="O32" s="1">
        <v>301712</v>
      </c>
      <c r="P32" s="1">
        <v>312136</v>
      </c>
      <c r="Q32" s="1">
        <v>1168220</v>
      </c>
      <c r="R32" s="1" t="s">
        <v>538</v>
      </c>
      <c r="S32" s="1">
        <v>39005</v>
      </c>
      <c r="W32" s="1">
        <v>81950.797410800005</v>
      </c>
      <c r="X32" s="1">
        <v>1392.3060700399999</v>
      </c>
      <c r="Y32" s="1">
        <v>81647.2675781</v>
      </c>
      <c r="Z32" s="1">
        <v>1379.853218</v>
      </c>
      <c r="AE32" s="1" t="s">
        <v>539</v>
      </c>
      <c r="AF32" s="1">
        <v>1168220</v>
      </c>
      <c r="AG32" s="1" t="s">
        <v>538</v>
      </c>
      <c r="AH32" s="1" t="s">
        <v>540</v>
      </c>
      <c r="AI32" s="1" t="s">
        <v>129</v>
      </c>
      <c r="AJ32" s="1">
        <v>100</v>
      </c>
      <c r="AK32" s="1" t="s">
        <v>541</v>
      </c>
      <c r="AL32" s="1" t="s">
        <v>541</v>
      </c>
      <c r="AM32" s="1" t="s">
        <v>542</v>
      </c>
      <c r="AO32" s="1" t="s">
        <v>170</v>
      </c>
      <c r="AP32" s="1" t="s">
        <v>132</v>
      </c>
      <c r="AQ32" s="1" t="s">
        <v>543</v>
      </c>
      <c r="AR32" s="1" t="s">
        <v>134</v>
      </c>
      <c r="AS32" s="1" t="s">
        <v>160</v>
      </c>
      <c r="AT32" s="1" t="s">
        <v>161</v>
      </c>
      <c r="AU32" s="1" t="s">
        <v>162</v>
      </c>
      <c r="AV32" s="1" t="s">
        <v>163</v>
      </c>
      <c r="AW32" s="1" t="s">
        <v>138</v>
      </c>
      <c r="AX32" s="1" t="s">
        <v>544</v>
      </c>
      <c r="BA32" s="1">
        <v>0</v>
      </c>
      <c r="BB32" s="1">
        <v>0</v>
      </c>
      <c r="BC32" s="1" t="s">
        <v>545</v>
      </c>
      <c r="BD32" s="1" t="s">
        <v>167</v>
      </c>
      <c r="BE32" s="1" t="s">
        <v>168</v>
      </c>
      <c r="BF32" s="1" t="s">
        <v>169</v>
      </c>
      <c r="BG32" s="1" t="s">
        <v>170</v>
      </c>
      <c r="BH32" s="1" t="s">
        <v>132</v>
      </c>
      <c r="BI32" s="1" t="s">
        <v>171</v>
      </c>
      <c r="BJ32" s="2" t="s">
        <v>546</v>
      </c>
      <c r="BL32" s="1" t="s">
        <v>173</v>
      </c>
      <c r="BO32" s="1" t="s">
        <v>174</v>
      </c>
      <c r="BP32" s="1" t="s">
        <v>547</v>
      </c>
      <c r="BQ32" s="1" t="s">
        <v>548</v>
      </c>
      <c r="BR32" s="1" t="s">
        <v>248</v>
      </c>
      <c r="BS32" s="1">
        <v>36265</v>
      </c>
      <c r="BT32" s="1" t="s">
        <v>176</v>
      </c>
      <c r="BU32" s="1">
        <v>2.0247999999999999</v>
      </c>
      <c r="BV32" s="1">
        <v>0</v>
      </c>
      <c r="BW32" s="1">
        <v>88200</v>
      </c>
      <c r="BX32" s="1">
        <v>88200</v>
      </c>
      <c r="BY32" s="1">
        <v>4485</v>
      </c>
      <c r="BZ32" s="1" t="s">
        <v>351</v>
      </c>
      <c r="CA32" s="1" t="s">
        <v>212</v>
      </c>
      <c r="CB32" s="1" t="s">
        <v>412</v>
      </c>
      <c r="CC32" s="1" t="s">
        <v>214</v>
      </c>
      <c r="CD32" s="1" t="s">
        <v>147</v>
      </c>
      <c r="CE32" s="1" t="s">
        <v>180</v>
      </c>
      <c r="CF32" s="1">
        <v>2005</v>
      </c>
      <c r="CG32" s="1">
        <v>2003</v>
      </c>
      <c r="CI32" s="1" t="s">
        <v>212</v>
      </c>
      <c r="CL32" s="1">
        <v>1</v>
      </c>
      <c r="CM32" s="1">
        <v>0</v>
      </c>
      <c r="CN32" s="1">
        <v>100</v>
      </c>
      <c r="CO32" s="1" t="s">
        <v>149</v>
      </c>
      <c r="CQ32" s="1" t="s">
        <v>150</v>
      </c>
      <c r="CR32" s="1">
        <v>2019</v>
      </c>
      <c r="CS32" s="1">
        <v>0</v>
      </c>
      <c r="CT32" s="1">
        <v>0</v>
      </c>
      <c r="CU32" s="1">
        <v>0</v>
      </c>
      <c r="CV32" s="1">
        <v>0</v>
      </c>
      <c r="CW32" s="1">
        <v>0</v>
      </c>
      <c r="CX32" s="1">
        <v>0</v>
      </c>
      <c r="CY32" s="1">
        <v>0</v>
      </c>
      <c r="CZ32" s="1">
        <v>0</v>
      </c>
      <c r="DA32" s="1">
        <v>0</v>
      </c>
      <c r="DB32" s="1">
        <v>0</v>
      </c>
      <c r="DC32" s="1">
        <v>0</v>
      </c>
      <c r="DD32" s="1">
        <v>2018</v>
      </c>
      <c r="DE32" s="5">
        <v>0</v>
      </c>
      <c r="DF32" s="5">
        <v>43936</v>
      </c>
      <c r="DG32" s="5">
        <v>0</v>
      </c>
      <c r="DH32" s="5">
        <v>242550</v>
      </c>
      <c r="DI32" s="5">
        <v>0</v>
      </c>
      <c r="DJ32" s="5">
        <v>0</v>
      </c>
      <c r="DK32" s="5">
        <v>286486</v>
      </c>
      <c r="DL32" s="5">
        <v>0</v>
      </c>
      <c r="DM32" s="5">
        <v>286486</v>
      </c>
      <c r="DN32" s="5">
        <v>0</v>
      </c>
      <c r="DO32" s="5">
        <v>286486</v>
      </c>
      <c r="DP32" s="1">
        <v>0</v>
      </c>
      <c r="DQ32" s="1">
        <v>0</v>
      </c>
      <c r="DT32" s="1">
        <v>0</v>
      </c>
      <c r="DU32" s="3">
        <v>1.8743719004699999</v>
      </c>
      <c r="DV32" s="8">
        <f t="shared" si="14"/>
        <v>0.92569999999999997</v>
      </c>
      <c r="DW32" s="5">
        <f t="shared" si="15"/>
        <v>2.75</v>
      </c>
      <c r="DX32" s="6">
        <f t="shared" si="16"/>
        <v>224531.00995730128</v>
      </c>
      <c r="DY32" s="7">
        <f t="shared" si="17"/>
        <v>2.2000000000000002</v>
      </c>
      <c r="DZ32" s="5">
        <f t="shared" si="18"/>
        <v>6.0500000000000007</v>
      </c>
      <c r="EA32" s="6">
        <f t="shared" si="19"/>
        <v>630269.20000000007</v>
      </c>
      <c r="EB32" s="6">
        <f t="shared" si="20"/>
        <v>105000</v>
      </c>
      <c r="EC32" s="6">
        <f t="shared" si="21"/>
        <v>224000</v>
      </c>
      <c r="ED32" s="6">
        <f t="shared" si="22"/>
        <v>329000</v>
      </c>
      <c r="EE32" s="6">
        <f t="shared" si="23"/>
        <v>959300</v>
      </c>
    </row>
    <row r="33" spans="1:135" ht="30" x14ac:dyDescent="0.25">
      <c r="A33" s="1">
        <v>103</v>
      </c>
      <c r="B33" s="1" t="s">
        <v>151</v>
      </c>
      <c r="C33" s="1" t="s">
        <v>152</v>
      </c>
      <c r="D33" s="1" t="b">
        <f t="shared" si="2"/>
        <v>1</v>
      </c>
      <c r="E33" s="1" t="str">
        <f t="shared" si="3"/>
        <v>Business</v>
      </c>
      <c r="F33" s="1">
        <v>2</v>
      </c>
      <c r="G33" s="1">
        <v>0</v>
      </c>
      <c r="H33" s="1">
        <v>0</v>
      </c>
      <c r="I33" s="1">
        <v>-1</v>
      </c>
      <c r="J33" s="1">
        <v>0</v>
      </c>
      <c r="M33" s="1">
        <v>3.2435483913800002E-3</v>
      </c>
      <c r="N33" s="1">
        <v>5.8177529198699998E-7</v>
      </c>
      <c r="O33" s="1">
        <v>301718</v>
      </c>
      <c r="P33" s="1">
        <v>313771</v>
      </c>
      <c r="Q33" s="1">
        <v>1170155</v>
      </c>
      <c r="R33" s="1" t="s">
        <v>549</v>
      </c>
      <c r="S33" s="1">
        <v>39005</v>
      </c>
      <c r="W33" s="1">
        <v>64887.197302699999</v>
      </c>
      <c r="X33" s="1">
        <v>1072.61214707</v>
      </c>
      <c r="Y33" s="1">
        <v>64744.1152344</v>
      </c>
      <c r="Z33" s="1">
        <v>1111.5298692399999</v>
      </c>
      <c r="AE33" s="1" t="s">
        <v>550</v>
      </c>
      <c r="AF33" s="1">
        <v>1170155</v>
      </c>
      <c r="AG33" s="1" t="s">
        <v>549</v>
      </c>
      <c r="AH33" s="1" t="s">
        <v>551</v>
      </c>
      <c r="AI33" s="1" t="s">
        <v>129</v>
      </c>
      <c r="AJ33" s="1">
        <v>100</v>
      </c>
      <c r="AK33" s="1" t="s">
        <v>552</v>
      </c>
      <c r="AL33" s="1" t="s">
        <v>553</v>
      </c>
      <c r="AM33" s="1" t="s">
        <v>554</v>
      </c>
      <c r="AO33" s="1" t="s">
        <v>293</v>
      </c>
      <c r="AP33" s="1" t="s">
        <v>132</v>
      </c>
      <c r="AQ33" s="1" t="s">
        <v>555</v>
      </c>
      <c r="AR33" s="1" t="s">
        <v>134</v>
      </c>
      <c r="AS33" s="1" t="s">
        <v>160</v>
      </c>
      <c r="AT33" s="1" t="s">
        <v>161</v>
      </c>
      <c r="AU33" s="1" t="s">
        <v>162</v>
      </c>
      <c r="AV33" s="1" t="s">
        <v>163</v>
      </c>
      <c r="AW33" s="1" t="s">
        <v>556</v>
      </c>
      <c r="AX33" s="1" t="s">
        <v>557</v>
      </c>
      <c r="BA33" s="1">
        <v>0</v>
      </c>
      <c r="BB33" s="1">
        <v>0</v>
      </c>
      <c r="BC33" s="1" t="s">
        <v>558</v>
      </c>
      <c r="BD33" s="1" t="s">
        <v>167</v>
      </c>
      <c r="BE33" s="1" t="s">
        <v>168</v>
      </c>
      <c r="BF33" s="1" t="s">
        <v>169</v>
      </c>
      <c r="BG33" s="1" t="s">
        <v>170</v>
      </c>
      <c r="BH33" s="1" t="s">
        <v>132</v>
      </c>
      <c r="BI33" s="1" t="s">
        <v>171</v>
      </c>
      <c r="BJ33" s="2" t="s">
        <v>559</v>
      </c>
      <c r="BL33" s="1" t="s">
        <v>173</v>
      </c>
      <c r="BO33" s="1" t="s">
        <v>174</v>
      </c>
      <c r="BR33" s="1" t="s">
        <v>560</v>
      </c>
      <c r="BS33" s="1">
        <v>42844</v>
      </c>
      <c r="BT33" s="1" t="s">
        <v>194</v>
      </c>
      <c r="BU33" s="1">
        <v>1.4870000000000001</v>
      </c>
      <c r="BV33" s="1">
        <v>0</v>
      </c>
      <c r="BW33" s="1">
        <v>64773.72</v>
      </c>
      <c r="BX33" s="1">
        <v>64773.72</v>
      </c>
      <c r="BY33" s="1">
        <v>6344</v>
      </c>
      <c r="BZ33" s="1" t="s">
        <v>561</v>
      </c>
      <c r="CA33" s="1" t="s">
        <v>178</v>
      </c>
      <c r="CB33" s="1" t="s">
        <v>412</v>
      </c>
      <c r="CC33" s="1" t="s">
        <v>562</v>
      </c>
      <c r="CD33" s="1" t="s">
        <v>147</v>
      </c>
      <c r="CE33" s="1" t="s">
        <v>180</v>
      </c>
      <c r="CF33" s="1">
        <v>1985</v>
      </c>
      <c r="CG33" s="1">
        <v>2013</v>
      </c>
      <c r="CI33" s="1" t="s">
        <v>178</v>
      </c>
      <c r="CL33" s="1">
        <v>1</v>
      </c>
      <c r="CM33" s="1">
        <v>0</v>
      </c>
      <c r="CN33" s="1">
        <v>100</v>
      </c>
      <c r="CO33" s="1" t="s">
        <v>149</v>
      </c>
      <c r="CQ33" s="1" t="s">
        <v>150</v>
      </c>
      <c r="CR33" s="1">
        <v>2019</v>
      </c>
      <c r="CS33" s="1">
        <v>0</v>
      </c>
      <c r="CT33" s="1">
        <v>0</v>
      </c>
      <c r="CU33" s="1">
        <v>0</v>
      </c>
      <c r="CV33" s="1">
        <v>0</v>
      </c>
      <c r="CW33" s="1">
        <v>0</v>
      </c>
      <c r="CX33" s="1">
        <v>0</v>
      </c>
      <c r="CY33" s="1">
        <v>0</v>
      </c>
      <c r="CZ33" s="1">
        <v>0</v>
      </c>
      <c r="DA33" s="1">
        <v>0</v>
      </c>
      <c r="DB33" s="1">
        <v>0</v>
      </c>
      <c r="DC33" s="1">
        <v>0</v>
      </c>
      <c r="DD33" s="1">
        <v>2018</v>
      </c>
      <c r="DE33" s="5">
        <v>0</v>
      </c>
      <c r="DF33" s="5">
        <v>233270</v>
      </c>
      <c r="DG33" s="5">
        <v>0</v>
      </c>
      <c r="DH33" s="5">
        <v>226708</v>
      </c>
      <c r="DI33" s="5">
        <v>0</v>
      </c>
      <c r="DJ33" s="5">
        <v>0</v>
      </c>
      <c r="DK33" s="5">
        <v>459978</v>
      </c>
      <c r="DL33" s="5">
        <v>0</v>
      </c>
      <c r="DM33" s="5">
        <v>459978</v>
      </c>
      <c r="DN33" s="5">
        <v>0</v>
      </c>
      <c r="DO33" s="5">
        <v>459978</v>
      </c>
      <c r="DP33" s="1">
        <v>0</v>
      </c>
      <c r="DQ33" s="1">
        <v>0</v>
      </c>
      <c r="DT33" s="1">
        <v>0</v>
      </c>
      <c r="DU33" s="3">
        <v>1.4863276761199999</v>
      </c>
      <c r="DV33" s="8">
        <f t="shared" si="14"/>
        <v>1</v>
      </c>
      <c r="DW33" s="5">
        <f t="shared" si="15"/>
        <v>3.4999996912328024</v>
      </c>
      <c r="DX33" s="6">
        <f t="shared" si="16"/>
        <v>226605.49751029786</v>
      </c>
      <c r="DY33" s="7">
        <f t="shared" si="17"/>
        <v>2.2000000000000002</v>
      </c>
      <c r="DZ33" s="5">
        <f t="shared" si="18"/>
        <v>7.6999993207121662</v>
      </c>
      <c r="EA33" s="6">
        <f t="shared" si="19"/>
        <v>1011951.6000000001</v>
      </c>
      <c r="EB33" s="6">
        <f t="shared" si="20"/>
        <v>105000</v>
      </c>
      <c r="EC33" s="6">
        <f t="shared" si="21"/>
        <v>224000</v>
      </c>
      <c r="ED33" s="6">
        <f t="shared" si="22"/>
        <v>329000</v>
      </c>
      <c r="EE33" s="6">
        <f t="shared" si="23"/>
        <v>1341000</v>
      </c>
    </row>
    <row r="34" spans="1:135" ht="45" x14ac:dyDescent="0.25">
      <c r="A34" s="1">
        <v>253</v>
      </c>
      <c r="B34" s="1" t="s">
        <v>123</v>
      </c>
      <c r="C34" s="1" t="s">
        <v>124</v>
      </c>
      <c r="D34" s="1" t="b">
        <f t="shared" si="2"/>
        <v>0</v>
      </c>
      <c r="E34" s="1" t="str">
        <f t="shared" si="3"/>
        <v>Residential</v>
      </c>
      <c r="F34" s="1">
        <v>4</v>
      </c>
      <c r="G34" s="1">
        <v>0</v>
      </c>
      <c r="H34" s="1">
        <v>0</v>
      </c>
      <c r="I34" s="1">
        <v>-1</v>
      </c>
      <c r="J34" s="1">
        <v>0</v>
      </c>
      <c r="M34" s="1">
        <v>5.1857424137299998E-4</v>
      </c>
      <c r="N34" s="1">
        <v>3.8916647486999997E-9</v>
      </c>
      <c r="O34" s="1">
        <v>315162</v>
      </c>
      <c r="P34" s="1">
        <v>326742</v>
      </c>
      <c r="Q34" s="1">
        <v>1170137</v>
      </c>
      <c r="R34" s="1" t="s">
        <v>563</v>
      </c>
      <c r="S34" s="1">
        <v>39005</v>
      </c>
      <c r="W34" s="1">
        <v>18441.660883100001</v>
      </c>
      <c r="X34" s="1">
        <v>562.44201395000005</v>
      </c>
      <c r="Y34" s="1">
        <v>19775.2128906</v>
      </c>
      <c r="Z34" s="1">
        <v>579.49873821999995</v>
      </c>
      <c r="AE34" s="1" t="s">
        <v>564</v>
      </c>
      <c r="AF34" s="1">
        <v>1170137</v>
      </c>
      <c r="AG34" s="1" t="s">
        <v>563</v>
      </c>
      <c r="AH34" s="1" t="s">
        <v>565</v>
      </c>
      <c r="AI34" s="1" t="s">
        <v>129</v>
      </c>
      <c r="AJ34" s="1">
        <v>100</v>
      </c>
      <c r="AL34" s="1" t="s">
        <v>566</v>
      </c>
      <c r="AM34" s="1" t="s">
        <v>567</v>
      </c>
      <c r="AO34" s="1" t="s">
        <v>170</v>
      </c>
      <c r="AP34" s="1" t="s">
        <v>132</v>
      </c>
      <c r="AQ34" s="1" t="s">
        <v>568</v>
      </c>
      <c r="AR34" s="1" t="s">
        <v>134</v>
      </c>
      <c r="AS34" s="1" t="s">
        <v>160</v>
      </c>
      <c r="AT34" s="1" t="s">
        <v>161</v>
      </c>
      <c r="AU34" s="1" t="s">
        <v>162</v>
      </c>
      <c r="AV34" s="1" t="s">
        <v>163</v>
      </c>
      <c r="AW34" s="1" t="s">
        <v>569</v>
      </c>
      <c r="AX34" s="1" t="s">
        <v>570</v>
      </c>
      <c r="BA34" s="1">
        <v>0</v>
      </c>
      <c r="BB34" s="1">
        <v>0</v>
      </c>
      <c r="BC34" s="1" t="s">
        <v>571</v>
      </c>
      <c r="BE34" s="1" t="s">
        <v>361</v>
      </c>
      <c r="BG34" s="1" t="s">
        <v>170</v>
      </c>
      <c r="BH34" s="1" t="s">
        <v>132</v>
      </c>
      <c r="BI34" s="1" t="s">
        <v>334</v>
      </c>
      <c r="BJ34" s="2" t="s">
        <v>572</v>
      </c>
      <c r="BL34" s="1" t="s">
        <v>173</v>
      </c>
      <c r="BN34" s="1" t="s">
        <v>573</v>
      </c>
      <c r="BO34" s="1" t="s">
        <v>174</v>
      </c>
      <c r="BP34" s="1" t="s">
        <v>574</v>
      </c>
      <c r="BQ34" s="1" t="s">
        <v>575</v>
      </c>
      <c r="BR34" s="1" t="s">
        <v>576</v>
      </c>
      <c r="BS34" s="1">
        <v>32812</v>
      </c>
      <c r="BT34" s="1" t="s">
        <v>577</v>
      </c>
      <c r="BU34" s="1">
        <v>0.43</v>
      </c>
      <c r="BV34" s="1">
        <v>0.43</v>
      </c>
      <c r="BW34" s="1">
        <v>18731</v>
      </c>
      <c r="BX34" s="1">
        <v>18730.8</v>
      </c>
      <c r="BY34" s="1">
        <v>980</v>
      </c>
      <c r="BZ34" s="1" t="s">
        <v>578</v>
      </c>
      <c r="CA34" s="1" t="s">
        <v>452</v>
      </c>
      <c r="CB34" s="1" t="s">
        <v>579</v>
      </c>
      <c r="CD34" s="1" t="s">
        <v>147</v>
      </c>
      <c r="CE34" s="1" t="s">
        <v>129</v>
      </c>
      <c r="CF34" s="1">
        <v>1976</v>
      </c>
      <c r="CG34" s="1">
        <v>1976</v>
      </c>
      <c r="CI34" s="1" t="s">
        <v>452</v>
      </c>
      <c r="CL34" s="1">
        <v>1</v>
      </c>
      <c r="CM34" s="1">
        <v>0</v>
      </c>
      <c r="CN34" s="1">
        <v>100</v>
      </c>
      <c r="CO34" s="1" t="s">
        <v>149</v>
      </c>
      <c r="CQ34" s="1" t="s">
        <v>150</v>
      </c>
      <c r="CR34" s="1">
        <v>2019</v>
      </c>
      <c r="CS34" s="1">
        <v>0</v>
      </c>
      <c r="CT34" s="1">
        <v>0</v>
      </c>
      <c r="CU34" s="1">
        <v>0</v>
      </c>
      <c r="CV34" s="1">
        <v>0</v>
      </c>
      <c r="CW34" s="1">
        <v>0</v>
      </c>
      <c r="CX34" s="1">
        <v>0</v>
      </c>
      <c r="CY34" s="1">
        <v>0</v>
      </c>
      <c r="CZ34" s="1">
        <v>0</v>
      </c>
      <c r="DA34" s="1">
        <v>0</v>
      </c>
      <c r="DB34" s="1">
        <v>0</v>
      </c>
      <c r="DC34" s="1">
        <v>0</v>
      </c>
      <c r="DD34" s="1">
        <v>2018</v>
      </c>
      <c r="DE34" s="5">
        <v>6581</v>
      </c>
      <c r="DF34" s="5">
        <v>0</v>
      </c>
      <c r="DG34" s="5">
        <v>17200</v>
      </c>
      <c r="DH34" s="5">
        <v>0</v>
      </c>
      <c r="DI34" s="5">
        <v>0</v>
      </c>
      <c r="DJ34" s="5">
        <v>0</v>
      </c>
      <c r="DK34" s="5">
        <v>23781</v>
      </c>
      <c r="DL34" s="5">
        <v>0</v>
      </c>
      <c r="DM34" s="5">
        <v>23781</v>
      </c>
      <c r="DN34" s="5">
        <v>0</v>
      </c>
      <c r="DO34" s="5">
        <v>23781</v>
      </c>
      <c r="DP34" s="1">
        <v>0</v>
      </c>
      <c r="DQ34" s="1">
        <v>0</v>
      </c>
      <c r="DT34" s="1">
        <v>0</v>
      </c>
      <c r="DU34" s="3">
        <v>9.9426285902099992E-3</v>
      </c>
      <c r="DV34" s="8">
        <f t="shared" si="14"/>
        <v>2.3099999999999999E-2</v>
      </c>
      <c r="DW34" s="5">
        <f t="shared" si="15"/>
        <v>0.91827364554637281</v>
      </c>
      <c r="DX34" s="6">
        <f t="shared" si="16"/>
        <v>397.70514360839996</v>
      </c>
      <c r="DY34" s="7">
        <f t="shared" si="17"/>
        <v>1.5</v>
      </c>
      <c r="DZ34" s="5">
        <f t="shared" si="18"/>
        <v>1.5</v>
      </c>
      <c r="EA34" s="6">
        <f t="shared" si="19"/>
        <v>649.65135208432139</v>
      </c>
      <c r="EB34" s="6">
        <f t="shared" si="20"/>
        <v>11000</v>
      </c>
      <c r="EC34" s="6">
        <f t="shared" si="21"/>
        <v>0</v>
      </c>
      <c r="ED34" s="6">
        <f t="shared" si="22"/>
        <v>11000</v>
      </c>
      <c r="EE34" s="6">
        <f t="shared" si="23"/>
        <v>11700</v>
      </c>
    </row>
    <row r="35" spans="1:135" ht="60" x14ac:dyDescent="0.25">
      <c r="A35" s="1">
        <v>91</v>
      </c>
      <c r="B35" s="1" t="s">
        <v>151</v>
      </c>
      <c r="C35" s="1" t="s">
        <v>152</v>
      </c>
      <c r="D35" s="1" t="b">
        <f t="shared" si="2"/>
        <v>1</v>
      </c>
      <c r="E35" s="1" t="str">
        <f t="shared" si="3"/>
        <v>Business</v>
      </c>
      <c r="F35" s="1">
        <v>2</v>
      </c>
      <c r="G35" s="1">
        <v>0</v>
      </c>
      <c r="H35" s="1">
        <v>0</v>
      </c>
      <c r="I35" s="1">
        <v>-1</v>
      </c>
      <c r="J35" s="1">
        <v>0</v>
      </c>
      <c r="M35" s="1">
        <v>1.5502174526300001E-2</v>
      </c>
      <c r="N35" s="1">
        <v>6.0320867616300002E-6</v>
      </c>
      <c r="O35" s="1">
        <v>0</v>
      </c>
      <c r="P35" s="1">
        <v>2392</v>
      </c>
      <c r="Q35" s="1">
        <v>2646456</v>
      </c>
      <c r="R35" s="1" t="s">
        <v>580</v>
      </c>
      <c r="W35" s="1">
        <v>39449.539292000001</v>
      </c>
      <c r="X35" s="1">
        <v>826.49149158</v>
      </c>
      <c r="Y35" s="1">
        <v>39449.5371094</v>
      </c>
      <c r="Z35" s="1">
        <v>826.49149158</v>
      </c>
      <c r="AE35" s="1" t="s">
        <v>581</v>
      </c>
      <c r="AF35" s="1">
        <v>2646456</v>
      </c>
      <c r="AG35" s="1" t="s">
        <v>580</v>
      </c>
      <c r="AH35" s="1" t="s">
        <v>582</v>
      </c>
      <c r="AI35" s="1" t="s">
        <v>129</v>
      </c>
      <c r="AJ35" s="1">
        <v>100</v>
      </c>
      <c r="AM35" s="1" t="s">
        <v>583</v>
      </c>
      <c r="AO35" s="1" t="s">
        <v>584</v>
      </c>
      <c r="AP35" s="1" t="s">
        <v>132</v>
      </c>
      <c r="AQ35" s="1" t="s">
        <v>585</v>
      </c>
      <c r="AR35" s="1" t="s">
        <v>134</v>
      </c>
      <c r="AS35" s="1" t="s">
        <v>586</v>
      </c>
      <c r="AT35" s="1" t="s">
        <v>587</v>
      </c>
      <c r="AU35" s="1" t="s">
        <v>588</v>
      </c>
      <c r="AW35" s="1" t="s">
        <v>589</v>
      </c>
      <c r="AX35" s="1" t="s">
        <v>590</v>
      </c>
      <c r="BA35" s="1">
        <v>0</v>
      </c>
      <c r="BB35" s="1">
        <v>0</v>
      </c>
      <c r="BD35" s="1" t="s">
        <v>591</v>
      </c>
      <c r="BE35" s="1" t="s">
        <v>592</v>
      </c>
      <c r="BF35" s="1" t="s">
        <v>593</v>
      </c>
      <c r="BG35" s="1" t="s">
        <v>584</v>
      </c>
      <c r="BH35" s="1" t="s">
        <v>132</v>
      </c>
      <c r="BI35" s="1" t="s">
        <v>594</v>
      </c>
      <c r="BJ35" s="2" t="s">
        <v>595</v>
      </c>
      <c r="BL35" s="1" t="s">
        <v>596</v>
      </c>
      <c r="BM35" s="1" t="s">
        <v>597</v>
      </c>
      <c r="BO35" s="1" t="s">
        <v>598</v>
      </c>
      <c r="BU35" s="1">
        <v>0.75</v>
      </c>
      <c r="BV35" s="1">
        <v>0.75</v>
      </c>
      <c r="BW35" s="1">
        <v>32670</v>
      </c>
      <c r="BX35" s="1">
        <v>32670</v>
      </c>
      <c r="BY35" s="1">
        <v>0</v>
      </c>
      <c r="BZ35" s="1" t="s">
        <v>586</v>
      </c>
      <c r="CA35" s="1" t="s">
        <v>322</v>
      </c>
      <c r="CD35" s="1" t="s">
        <v>147</v>
      </c>
      <c r="CE35" s="1" t="s">
        <v>180</v>
      </c>
      <c r="CF35" s="1">
        <v>0</v>
      </c>
      <c r="CG35" s="1">
        <v>0</v>
      </c>
      <c r="CI35" s="1" t="s">
        <v>322</v>
      </c>
      <c r="CL35" s="1">
        <v>0</v>
      </c>
      <c r="CM35" s="1">
        <v>0</v>
      </c>
      <c r="CN35" s="1">
        <v>0</v>
      </c>
      <c r="CO35" s="1" t="s">
        <v>149</v>
      </c>
      <c r="CP35" s="1">
        <v>39696</v>
      </c>
      <c r="CQ35" s="1" t="s">
        <v>150</v>
      </c>
      <c r="CR35" s="1">
        <v>2019</v>
      </c>
      <c r="CS35" s="1">
        <v>0</v>
      </c>
      <c r="CT35" s="1">
        <v>0</v>
      </c>
      <c r="CU35" s="1">
        <v>0</v>
      </c>
      <c r="CV35" s="1">
        <v>0</v>
      </c>
      <c r="CW35" s="1">
        <v>0</v>
      </c>
      <c r="CX35" s="1">
        <v>0</v>
      </c>
      <c r="CY35" s="1">
        <v>0</v>
      </c>
      <c r="CZ35" s="1">
        <v>0</v>
      </c>
      <c r="DA35" s="1">
        <v>0</v>
      </c>
      <c r="DB35" s="1">
        <v>0</v>
      </c>
      <c r="DC35" s="1">
        <v>0</v>
      </c>
      <c r="DD35" s="1">
        <v>2018</v>
      </c>
      <c r="DE35" s="5">
        <v>0</v>
      </c>
      <c r="DF35" s="5">
        <v>0</v>
      </c>
      <c r="DG35" s="5">
        <v>0</v>
      </c>
      <c r="DH35" s="5">
        <v>114345</v>
      </c>
      <c r="DI35" s="5">
        <v>0</v>
      </c>
      <c r="DJ35" s="5">
        <v>0</v>
      </c>
      <c r="DK35" s="5">
        <v>114345</v>
      </c>
      <c r="DL35" s="5">
        <v>0</v>
      </c>
      <c r="DM35" s="5">
        <v>114345</v>
      </c>
      <c r="DN35" s="5">
        <v>0</v>
      </c>
      <c r="DO35" s="5">
        <v>114345</v>
      </c>
      <c r="DP35" s="1">
        <v>2008</v>
      </c>
      <c r="DQ35" s="1">
        <v>1197635</v>
      </c>
      <c r="DS35" s="1" t="s">
        <v>589</v>
      </c>
      <c r="DT35" s="1">
        <v>1</v>
      </c>
      <c r="DU35" s="3">
        <v>15.4102993807</v>
      </c>
      <c r="DV35" s="8">
        <f t="shared" si="14"/>
        <v>1</v>
      </c>
      <c r="DW35" s="5">
        <f t="shared" si="15"/>
        <v>3.5</v>
      </c>
      <c r="DX35" s="6">
        <f t="shared" si="16"/>
        <v>2349454.2435815218</v>
      </c>
      <c r="DY35" s="7">
        <f t="shared" si="17"/>
        <v>2.2000000000000002</v>
      </c>
      <c r="DZ35" s="5">
        <f t="shared" si="18"/>
        <v>7.7000000000000011</v>
      </c>
      <c r="EA35" s="6">
        <f t="shared" si="19"/>
        <v>251559.00000000003</v>
      </c>
      <c r="EB35" s="6">
        <f t="shared" si="20"/>
        <v>105000</v>
      </c>
      <c r="EC35" s="6">
        <f t="shared" si="21"/>
        <v>224000</v>
      </c>
      <c r="ED35" s="6">
        <f t="shared" si="22"/>
        <v>329000</v>
      </c>
      <c r="EE35" s="6">
        <f t="shared" si="23"/>
        <v>580600</v>
      </c>
    </row>
    <row r="36" spans="1:135" x14ac:dyDescent="0.25">
      <c r="A36" s="1">
        <v>93</v>
      </c>
      <c r="B36" s="1" t="s">
        <v>151</v>
      </c>
      <c r="C36" s="1" t="s">
        <v>152</v>
      </c>
      <c r="D36" s="1" t="b">
        <f t="shared" si="2"/>
        <v>1</v>
      </c>
      <c r="E36" s="1" t="str">
        <f t="shared" si="3"/>
        <v>Business</v>
      </c>
      <c r="F36" s="1">
        <v>2</v>
      </c>
      <c r="G36" s="1">
        <v>0</v>
      </c>
      <c r="H36" s="1">
        <v>0</v>
      </c>
      <c r="I36" s="1">
        <v>-1</v>
      </c>
      <c r="J36" s="1">
        <v>0</v>
      </c>
      <c r="M36" s="1">
        <v>3.7036266964499999E-3</v>
      </c>
      <c r="N36" s="1">
        <v>3.3846129585499999E-7</v>
      </c>
      <c r="O36" s="1">
        <v>0</v>
      </c>
      <c r="P36" s="1">
        <v>102465</v>
      </c>
      <c r="Q36" s="1">
        <v>2614367</v>
      </c>
      <c r="R36" s="1" t="s">
        <v>599</v>
      </c>
      <c r="S36" s="1">
        <v>39138</v>
      </c>
      <c r="W36" s="1">
        <v>28273.481975300001</v>
      </c>
      <c r="X36" s="1">
        <v>1019.65876819</v>
      </c>
      <c r="Y36" s="1">
        <v>28195.546875</v>
      </c>
      <c r="Z36" s="1">
        <v>1017.15109979</v>
      </c>
      <c r="AE36" s="1" t="s">
        <v>600</v>
      </c>
      <c r="AF36" s="1">
        <v>2614367</v>
      </c>
      <c r="AG36" s="1" t="s">
        <v>599</v>
      </c>
      <c r="AH36" s="1" t="s">
        <v>601</v>
      </c>
      <c r="AI36" s="1" t="s">
        <v>129</v>
      </c>
      <c r="AJ36" s="1">
        <v>100</v>
      </c>
      <c r="AK36" s="1" t="s">
        <v>602</v>
      </c>
      <c r="AM36" s="1" t="s">
        <v>603</v>
      </c>
      <c r="AO36" s="1" t="s">
        <v>170</v>
      </c>
      <c r="AP36" s="1" t="s">
        <v>132</v>
      </c>
      <c r="AQ36" s="1" t="s">
        <v>604</v>
      </c>
      <c r="AR36" s="1" t="s">
        <v>134</v>
      </c>
      <c r="AS36" s="1" t="s">
        <v>160</v>
      </c>
      <c r="AT36" s="1" t="s">
        <v>161</v>
      </c>
      <c r="AU36" s="1" t="s">
        <v>162</v>
      </c>
      <c r="AV36" s="1" t="s">
        <v>163</v>
      </c>
      <c r="AW36" s="1" t="s">
        <v>605</v>
      </c>
      <c r="AX36" s="1" t="s">
        <v>606</v>
      </c>
      <c r="BA36" s="1">
        <v>0</v>
      </c>
      <c r="BB36" s="1">
        <v>0</v>
      </c>
      <c r="BL36" s="1" t="s">
        <v>173</v>
      </c>
      <c r="BO36" s="1" t="s">
        <v>174</v>
      </c>
      <c r="BR36" s="1" t="s">
        <v>607</v>
      </c>
      <c r="BS36" s="1">
        <v>38994</v>
      </c>
      <c r="BT36" s="1" t="s">
        <v>350</v>
      </c>
      <c r="BU36" s="1">
        <v>0.76</v>
      </c>
      <c r="BV36" s="1">
        <v>0</v>
      </c>
      <c r="BW36" s="1">
        <v>33105.599999999999</v>
      </c>
      <c r="BX36" s="1">
        <v>33105.599999999999</v>
      </c>
      <c r="BY36" s="1">
        <v>4000</v>
      </c>
      <c r="BZ36" s="1" t="s">
        <v>351</v>
      </c>
      <c r="CA36" s="1" t="s">
        <v>212</v>
      </c>
      <c r="CB36" s="1" t="s">
        <v>412</v>
      </c>
      <c r="CC36" s="1" t="s">
        <v>214</v>
      </c>
      <c r="CD36" s="1" t="s">
        <v>147</v>
      </c>
      <c r="CE36" s="1" t="s">
        <v>180</v>
      </c>
      <c r="CF36" s="1">
        <v>2010</v>
      </c>
      <c r="CG36" s="1">
        <v>2007</v>
      </c>
      <c r="CI36" s="1" t="s">
        <v>212</v>
      </c>
      <c r="CL36" s="1">
        <v>1</v>
      </c>
      <c r="CM36" s="1">
        <v>0</v>
      </c>
      <c r="CN36" s="1">
        <v>100</v>
      </c>
      <c r="CO36" s="1" t="s">
        <v>149</v>
      </c>
      <c r="CP36" s="1">
        <v>39016</v>
      </c>
      <c r="CQ36" s="1" t="s">
        <v>150</v>
      </c>
      <c r="CR36" s="1">
        <v>2019</v>
      </c>
      <c r="CS36" s="1">
        <v>0</v>
      </c>
      <c r="CT36" s="1">
        <v>0</v>
      </c>
      <c r="CU36" s="1">
        <v>0</v>
      </c>
      <c r="CV36" s="1">
        <v>0</v>
      </c>
      <c r="CW36" s="1">
        <v>0</v>
      </c>
      <c r="CX36" s="1">
        <v>0</v>
      </c>
      <c r="CY36" s="1">
        <v>0</v>
      </c>
      <c r="CZ36" s="1">
        <v>0</v>
      </c>
      <c r="DA36" s="1">
        <v>0</v>
      </c>
      <c r="DB36" s="1">
        <v>0</v>
      </c>
      <c r="DC36" s="1">
        <v>0</v>
      </c>
      <c r="DD36" s="1">
        <v>2018</v>
      </c>
      <c r="DE36" s="5">
        <v>0</v>
      </c>
      <c r="DF36" s="5">
        <v>97276</v>
      </c>
      <c r="DG36" s="5">
        <v>0</v>
      </c>
      <c r="DH36" s="5">
        <v>99317</v>
      </c>
      <c r="DI36" s="5">
        <v>0</v>
      </c>
      <c r="DJ36" s="5">
        <v>0</v>
      </c>
      <c r="DK36" s="5">
        <v>196593</v>
      </c>
      <c r="DL36" s="5">
        <v>0</v>
      </c>
      <c r="DM36" s="5">
        <v>196593</v>
      </c>
      <c r="DN36" s="5">
        <v>0</v>
      </c>
      <c r="DO36" s="5">
        <v>196593</v>
      </c>
      <c r="DP36" s="1">
        <v>2007</v>
      </c>
      <c r="DQ36" s="1">
        <v>2599552</v>
      </c>
      <c r="DR36" s="1" t="s">
        <v>163</v>
      </c>
      <c r="DS36" s="1" t="s">
        <v>608</v>
      </c>
      <c r="DT36" s="1">
        <v>1.67</v>
      </c>
      <c r="DU36" s="3">
        <v>0.64729999999999999</v>
      </c>
      <c r="DV36" s="8">
        <f t="shared" si="14"/>
        <v>0.85170000000000001</v>
      </c>
      <c r="DW36" s="5">
        <f t="shared" si="15"/>
        <v>3.0000060412739842</v>
      </c>
      <c r="DX36" s="6">
        <f t="shared" si="16"/>
        <v>84589.33434210527</v>
      </c>
      <c r="DY36" s="7">
        <f t="shared" si="17"/>
        <v>2.2000000000000002</v>
      </c>
      <c r="DZ36" s="5">
        <f t="shared" si="18"/>
        <v>6.6000132908027656</v>
      </c>
      <c r="EA36" s="6">
        <f t="shared" si="19"/>
        <v>432504.60000000003</v>
      </c>
      <c r="EB36" s="6">
        <f t="shared" si="20"/>
        <v>105000</v>
      </c>
      <c r="EC36" s="6">
        <f t="shared" si="21"/>
        <v>224000</v>
      </c>
      <c r="ED36" s="6">
        <f t="shared" si="22"/>
        <v>329000</v>
      </c>
      <c r="EE36" s="6">
        <f t="shared" si="23"/>
        <v>761600</v>
      </c>
    </row>
    <row r="37" spans="1:135" ht="30" x14ac:dyDescent="0.25">
      <c r="C37" s="1" t="s">
        <v>152</v>
      </c>
      <c r="D37" s="1" t="b">
        <f t="shared" si="2"/>
        <v>1</v>
      </c>
      <c r="E37" s="1" t="str">
        <f t="shared" si="3"/>
        <v>Business</v>
      </c>
      <c r="P37" s="1">
        <v>169505</v>
      </c>
      <c r="Q37" s="1">
        <v>2614369</v>
      </c>
      <c r="R37" s="1" t="s">
        <v>609</v>
      </c>
      <c r="S37" s="1">
        <v>39138</v>
      </c>
      <c r="W37" s="1">
        <v>9470.2723703499996</v>
      </c>
      <c r="X37" s="1">
        <v>429.31931412</v>
      </c>
      <c r="Y37" s="1">
        <v>9470.2714843800004</v>
      </c>
      <c r="Z37" s="1">
        <v>429.31931412</v>
      </c>
      <c r="AE37" s="1" t="s">
        <v>610</v>
      </c>
      <c r="AF37" s="1">
        <v>2614369</v>
      </c>
      <c r="AG37" s="1" t="s">
        <v>609</v>
      </c>
      <c r="AH37" s="1" t="s">
        <v>601</v>
      </c>
      <c r="AI37" s="1" t="s">
        <v>129</v>
      </c>
      <c r="AJ37" s="1">
        <v>100</v>
      </c>
      <c r="AK37" s="1" t="s">
        <v>602</v>
      </c>
      <c r="AM37" s="1" t="s">
        <v>603</v>
      </c>
      <c r="AO37" s="1" t="s">
        <v>170</v>
      </c>
      <c r="AP37" s="1" t="s">
        <v>132</v>
      </c>
      <c r="AQ37" s="1" t="s">
        <v>604</v>
      </c>
      <c r="AR37" s="1" t="s">
        <v>134</v>
      </c>
      <c r="AS37" s="1" t="s">
        <v>160</v>
      </c>
      <c r="AT37" s="1" t="s">
        <v>161</v>
      </c>
      <c r="AU37" s="1" t="s">
        <v>162</v>
      </c>
      <c r="AV37" s="1" t="s">
        <v>163</v>
      </c>
      <c r="AW37" s="1" t="s">
        <v>611</v>
      </c>
      <c r="AX37" s="1" t="s">
        <v>612</v>
      </c>
      <c r="BA37" s="1">
        <v>0</v>
      </c>
      <c r="BB37" s="1">
        <v>0</v>
      </c>
      <c r="BC37" s="1" t="s">
        <v>613</v>
      </c>
      <c r="BD37" s="1" t="s">
        <v>167</v>
      </c>
      <c r="BE37" s="1" t="s">
        <v>168</v>
      </c>
      <c r="BF37" s="1" t="s">
        <v>169</v>
      </c>
      <c r="BG37" s="1" t="s">
        <v>170</v>
      </c>
      <c r="BH37" s="1" t="s">
        <v>132</v>
      </c>
      <c r="BI37" s="1" t="s">
        <v>171</v>
      </c>
      <c r="BJ37" s="2" t="s">
        <v>614</v>
      </c>
      <c r="BL37" s="1" t="s">
        <v>173</v>
      </c>
      <c r="BO37" s="1" t="s">
        <v>174</v>
      </c>
      <c r="BR37" s="1" t="s">
        <v>607</v>
      </c>
      <c r="BS37" s="1">
        <v>38994</v>
      </c>
      <c r="BT37" s="1" t="s">
        <v>350</v>
      </c>
      <c r="BU37" s="1">
        <v>0.24</v>
      </c>
      <c r="BV37" s="1">
        <v>0</v>
      </c>
      <c r="BW37" s="1">
        <v>10454.4</v>
      </c>
      <c r="BX37" s="1">
        <v>10454.4</v>
      </c>
      <c r="BY37" s="1">
        <v>1200</v>
      </c>
      <c r="BZ37" s="1" t="s">
        <v>351</v>
      </c>
      <c r="CA37" s="1" t="s">
        <v>212</v>
      </c>
      <c r="CB37" s="1" t="s">
        <v>412</v>
      </c>
      <c r="CC37" s="1" t="s">
        <v>214</v>
      </c>
      <c r="CD37" s="1" t="s">
        <v>147</v>
      </c>
      <c r="CE37" s="1" t="s">
        <v>180</v>
      </c>
      <c r="CF37" s="1">
        <v>1990</v>
      </c>
      <c r="CG37" s="1">
        <v>1986</v>
      </c>
      <c r="CI37" s="1" t="s">
        <v>212</v>
      </c>
      <c r="CL37" s="1">
        <v>1</v>
      </c>
      <c r="CM37" s="1">
        <v>0</v>
      </c>
      <c r="CN37" s="1">
        <v>100</v>
      </c>
      <c r="CO37" s="1" t="s">
        <v>149</v>
      </c>
      <c r="CP37" s="1">
        <v>39016</v>
      </c>
      <c r="CQ37" s="1" t="s">
        <v>150</v>
      </c>
      <c r="CR37" s="1">
        <v>2019</v>
      </c>
      <c r="CS37" s="1">
        <v>0</v>
      </c>
      <c r="CT37" s="1">
        <v>0</v>
      </c>
      <c r="CU37" s="1">
        <v>0</v>
      </c>
      <c r="CV37" s="1">
        <v>0</v>
      </c>
      <c r="CW37" s="1">
        <v>0</v>
      </c>
      <c r="CX37" s="1">
        <v>0</v>
      </c>
      <c r="CY37" s="1">
        <v>0</v>
      </c>
      <c r="CZ37" s="1">
        <v>0</v>
      </c>
      <c r="DA37" s="1">
        <v>0</v>
      </c>
      <c r="DB37" s="1">
        <v>0</v>
      </c>
      <c r="DC37" s="1">
        <v>0</v>
      </c>
      <c r="DD37" s="1">
        <v>2018</v>
      </c>
      <c r="DE37" s="5">
        <v>0</v>
      </c>
      <c r="DF37" s="5">
        <v>18779</v>
      </c>
      <c r="DG37" s="5">
        <v>0</v>
      </c>
      <c r="DH37" s="5">
        <v>31363</v>
      </c>
      <c r="DI37" s="5">
        <v>0</v>
      </c>
      <c r="DJ37" s="5">
        <v>0</v>
      </c>
      <c r="DK37" s="5">
        <v>50142</v>
      </c>
      <c r="DL37" s="5">
        <v>0</v>
      </c>
      <c r="DM37" s="5">
        <v>50142</v>
      </c>
      <c r="DN37" s="5">
        <v>0</v>
      </c>
      <c r="DO37" s="5">
        <v>50142</v>
      </c>
      <c r="DP37" s="1">
        <v>2007</v>
      </c>
      <c r="DQ37" s="1">
        <v>1169791</v>
      </c>
      <c r="DR37" s="1" t="s">
        <v>163</v>
      </c>
      <c r="DS37" s="1" t="s">
        <v>615</v>
      </c>
      <c r="DT37" s="1">
        <v>0.33</v>
      </c>
      <c r="DU37" s="3">
        <v>0.21740000000000001</v>
      </c>
      <c r="DV37" s="8">
        <f t="shared" si="14"/>
        <v>0.90580000000000005</v>
      </c>
      <c r="DW37" s="5">
        <f t="shared" si="15"/>
        <v>2.9999808692990513</v>
      </c>
      <c r="DX37" s="6">
        <f t="shared" si="16"/>
        <v>28409.65083333334</v>
      </c>
      <c r="DY37" s="7">
        <f t="shared" si="17"/>
        <v>2.2000000000000002</v>
      </c>
      <c r="DZ37" s="5">
        <f t="shared" si="18"/>
        <v>6.5999579124579135</v>
      </c>
      <c r="EA37" s="6">
        <f t="shared" si="19"/>
        <v>110312.40000000001</v>
      </c>
      <c r="EB37" s="6">
        <f t="shared" si="20"/>
        <v>105000</v>
      </c>
      <c r="EC37" s="6">
        <f t="shared" si="21"/>
        <v>224000</v>
      </c>
      <c r="ED37" s="6">
        <f t="shared" si="22"/>
        <v>329000</v>
      </c>
      <c r="EE37" s="6">
        <f t="shared" si="23"/>
        <v>439400</v>
      </c>
    </row>
    <row r="38" spans="1:135" x14ac:dyDescent="0.25">
      <c r="A38" s="1">
        <v>95</v>
      </c>
      <c r="B38" s="1" t="s">
        <v>151</v>
      </c>
      <c r="C38" s="1" t="s">
        <v>152</v>
      </c>
      <c r="D38" s="1" t="b">
        <f t="shared" si="2"/>
        <v>1</v>
      </c>
      <c r="E38" s="1" t="str">
        <f t="shared" si="3"/>
        <v>Business</v>
      </c>
      <c r="F38" s="1">
        <v>2</v>
      </c>
      <c r="G38" s="1">
        <v>0</v>
      </c>
      <c r="H38" s="1">
        <v>0</v>
      </c>
      <c r="I38" s="1">
        <v>-1</v>
      </c>
      <c r="J38" s="1">
        <v>0</v>
      </c>
      <c r="M38" s="1">
        <v>3.7875481602499999E-3</v>
      </c>
      <c r="N38" s="1">
        <v>4.3166714903100001E-7</v>
      </c>
      <c r="O38" s="1">
        <v>0</v>
      </c>
      <c r="P38" s="1">
        <v>110151</v>
      </c>
      <c r="Q38" s="1">
        <v>2614366</v>
      </c>
      <c r="R38" s="1" t="s">
        <v>616</v>
      </c>
      <c r="S38" s="1">
        <v>39138</v>
      </c>
      <c r="W38" s="1">
        <v>35991.260667499999</v>
      </c>
      <c r="X38" s="1">
        <v>1042.81316311</v>
      </c>
      <c r="Y38" s="1">
        <v>36780.7148438</v>
      </c>
      <c r="Z38" s="1">
        <v>1044.36953829</v>
      </c>
      <c r="AE38" s="1" t="s">
        <v>617</v>
      </c>
      <c r="AF38" s="1">
        <v>2614366</v>
      </c>
      <c r="AG38" s="1" t="s">
        <v>616</v>
      </c>
      <c r="AH38" s="1" t="s">
        <v>618</v>
      </c>
      <c r="AI38" s="1" t="s">
        <v>129</v>
      </c>
      <c r="AJ38" s="1">
        <v>100</v>
      </c>
      <c r="AM38" s="1" t="s">
        <v>603</v>
      </c>
      <c r="AO38" s="1" t="s">
        <v>170</v>
      </c>
      <c r="AP38" s="1" t="s">
        <v>132</v>
      </c>
      <c r="AQ38" s="1" t="s">
        <v>604</v>
      </c>
      <c r="AR38" s="1" t="s">
        <v>134</v>
      </c>
      <c r="AS38" s="1" t="s">
        <v>160</v>
      </c>
      <c r="AT38" s="1" t="s">
        <v>161</v>
      </c>
      <c r="AU38" s="1" t="s">
        <v>162</v>
      </c>
      <c r="AV38" s="1" t="s">
        <v>163</v>
      </c>
      <c r="AW38" s="1" t="s">
        <v>608</v>
      </c>
      <c r="AX38" s="1" t="s">
        <v>619</v>
      </c>
      <c r="BA38" s="1">
        <v>0</v>
      </c>
      <c r="BB38" s="1">
        <v>0</v>
      </c>
      <c r="BL38" s="1" t="s">
        <v>173</v>
      </c>
      <c r="BO38" s="1" t="s">
        <v>174</v>
      </c>
      <c r="BR38" s="1" t="s">
        <v>620</v>
      </c>
      <c r="BS38" s="1">
        <v>39450</v>
      </c>
      <c r="BT38" s="1" t="s">
        <v>176</v>
      </c>
      <c r="BU38" s="1">
        <v>0.91</v>
      </c>
      <c r="BV38" s="1">
        <v>0</v>
      </c>
      <c r="BW38" s="1">
        <v>39639.599999999999</v>
      </c>
      <c r="BX38" s="1">
        <v>39639.599999999999</v>
      </c>
      <c r="BY38" s="1">
        <v>4000</v>
      </c>
      <c r="BZ38" s="1" t="s">
        <v>351</v>
      </c>
      <c r="CA38" s="1" t="s">
        <v>212</v>
      </c>
      <c r="CB38" s="1" t="s">
        <v>412</v>
      </c>
      <c r="CC38" s="1" t="s">
        <v>214</v>
      </c>
      <c r="CD38" s="1" t="s">
        <v>147</v>
      </c>
      <c r="CE38" s="1" t="s">
        <v>180</v>
      </c>
      <c r="CF38" s="1">
        <v>2015</v>
      </c>
      <c r="CG38" s="1">
        <v>2014</v>
      </c>
      <c r="CI38" s="1" t="s">
        <v>212</v>
      </c>
      <c r="CL38" s="1">
        <v>1</v>
      </c>
      <c r="CM38" s="1">
        <v>0</v>
      </c>
      <c r="CN38" s="1">
        <v>100</v>
      </c>
      <c r="CO38" s="1" t="s">
        <v>149</v>
      </c>
      <c r="CP38" s="1">
        <v>39016</v>
      </c>
      <c r="CQ38" s="1" t="s">
        <v>150</v>
      </c>
      <c r="CR38" s="1">
        <v>2019</v>
      </c>
      <c r="CS38" s="1">
        <v>0</v>
      </c>
      <c r="CT38" s="1">
        <v>0</v>
      </c>
      <c r="CU38" s="1">
        <v>0</v>
      </c>
      <c r="CV38" s="1">
        <v>0</v>
      </c>
      <c r="CW38" s="1">
        <v>0</v>
      </c>
      <c r="CX38" s="1">
        <v>0</v>
      </c>
      <c r="CY38" s="1">
        <v>0</v>
      </c>
      <c r="CZ38" s="1">
        <v>0</v>
      </c>
      <c r="DA38" s="1">
        <v>0</v>
      </c>
      <c r="DB38" s="1">
        <v>0</v>
      </c>
      <c r="DC38" s="1">
        <v>0</v>
      </c>
      <c r="DD38" s="1">
        <v>2018</v>
      </c>
      <c r="DE38" s="5">
        <v>0</v>
      </c>
      <c r="DF38" s="5">
        <v>111340</v>
      </c>
      <c r="DG38" s="5">
        <v>0</v>
      </c>
      <c r="DH38" s="5">
        <v>118919</v>
      </c>
      <c r="DI38" s="5">
        <v>0</v>
      </c>
      <c r="DJ38" s="5">
        <v>0</v>
      </c>
      <c r="DK38" s="5">
        <v>230259</v>
      </c>
      <c r="DL38" s="5">
        <v>0</v>
      </c>
      <c r="DM38" s="5">
        <v>230259</v>
      </c>
      <c r="DN38" s="5">
        <v>0</v>
      </c>
      <c r="DO38" s="5">
        <v>230259</v>
      </c>
      <c r="DP38" s="1">
        <v>2007</v>
      </c>
      <c r="DQ38" s="1">
        <v>2599552</v>
      </c>
      <c r="DR38" s="1" t="s">
        <v>163</v>
      </c>
      <c r="DS38" s="1" t="s">
        <v>608</v>
      </c>
      <c r="DT38" s="1">
        <v>1.67</v>
      </c>
      <c r="DU38" s="3">
        <v>0.84440000000000004</v>
      </c>
      <c r="DV38" s="8">
        <f t="shared" si="14"/>
        <v>0.92789999999999995</v>
      </c>
      <c r="DW38" s="5">
        <f t="shared" si="15"/>
        <v>3.000005045459591</v>
      </c>
      <c r="DX38" s="6">
        <f t="shared" si="16"/>
        <v>110346.37758241758</v>
      </c>
      <c r="DY38" s="7">
        <f t="shared" si="17"/>
        <v>2.2000000000000002</v>
      </c>
      <c r="DZ38" s="5">
        <f t="shared" si="18"/>
        <v>6.600011100011101</v>
      </c>
      <c r="EA38" s="6">
        <f t="shared" si="19"/>
        <v>506569.80000000005</v>
      </c>
      <c r="EB38" s="6">
        <f t="shared" si="20"/>
        <v>105000</v>
      </c>
      <c r="EC38" s="6">
        <f t="shared" si="21"/>
        <v>224000</v>
      </c>
      <c r="ED38" s="6">
        <f t="shared" si="22"/>
        <v>329000</v>
      </c>
      <c r="EE38" s="6">
        <f t="shared" si="23"/>
        <v>835600</v>
      </c>
    </row>
    <row r="39" spans="1:135" x14ac:dyDescent="0.25">
      <c r="C39" s="1" t="s">
        <v>152</v>
      </c>
      <c r="D39" s="1" t="b">
        <f t="shared" si="2"/>
        <v>1</v>
      </c>
      <c r="E39" s="1" t="str">
        <f t="shared" si="3"/>
        <v>Business</v>
      </c>
      <c r="P39" s="1">
        <v>31329</v>
      </c>
      <c r="Q39" s="1">
        <v>2614368</v>
      </c>
      <c r="R39" s="1" t="s">
        <v>621</v>
      </c>
      <c r="S39" s="1">
        <v>39138</v>
      </c>
      <c r="W39" s="1">
        <v>11257.4811243</v>
      </c>
      <c r="X39" s="1">
        <v>451.59138486000001</v>
      </c>
      <c r="Y39" s="1">
        <v>11257.4824219</v>
      </c>
      <c r="Z39" s="1">
        <v>451.59138486000001</v>
      </c>
      <c r="AE39" s="1" t="s">
        <v>622</v>
      </c>
      <c r="AF39" s="1">
        <v>2614368</v>
      </c>
      <c r="AG39" s="1" t="s">
        <v>621</v>
      </c>
      <c r="AH39" s="1" t="s">
        <v>618</v>
      </c>
      <c r="AI39" s="1" t="s">
        <v>129</v>
      </c>
      <c r="AJ39" s="1">
        <v>100</v>
      </c>
      <c r="AK39" s="1" t="s">
        <v>623</v>
      </c>
      <c r="AM39" s="1" t="s">
        <v>603</v>
      </c>
      <c r="AO39" s="1" t="s">
        <v>170</v>
      </c>
      <c r="AP39" s="1" t="s">
        <v>132</v>
      </c>
      <c r="AQ39" s="1" t="s">
        <v>604</v>
      </c>
      <c r="AR39" s="1" t="s">
        <v>134</v>
      </c>
      <c r="AS39" s="1" t="s">
        <v>160</v>
      </c>
      <c r="AT39" s="1" t="s">
        <v>161</v>
      </c>
      <c r="AU39" s="1" t="s">
        <v>162</v>
      </c>
      <c r="AV39" s="1" t="s">
        <v>163</v>
      </c>
      <c r="AW39" s="1" t="s">
        <v>615</v>
      </c>
      <c r="AX39" s="1" t="s">
        <v>624</v>
      </c>
      <c r="BA39" s="1">
        <v>0</v>
      </c>
      <c r="BB39" s="1">
        <v>0</v>
      </c>
      <c r="BL39" s="1" t="s">
        <v>173</v>
      </c>
      <c r="BO39" s="1" t="s">
        <v>174</v>
      </c>
      <c r="BR39" s="1" t="s">
        <v>620</v>
      </c>
      <c r="BS39" s="1">
        <v>39450</v>
      </c>
      <c r="BT39" s="1" t="s">
        <v>176</v>
      </c>
      <c r="BU39" s="1">
        <v>0.09</v>
      </c>
      <c r="BV39" s="1">
        <v>0</v>
      </c>
      <c r="BW39" s="1">
        <v>3920.4</v>
      </c>
      <c r="BX39" s="1">
        <v>3920.4</v>
      </c>
      <c r="BY39" s="1">
        <v>5200</v>
      </c>
      <c r="BZ39" s="1" t="s">
        <v>351</v>
      </c>
      <c r="CA39" s="1" t="s">
        <v>212</v>
      </c>
      <c r="CB39" s="1" t="s">
        <v>412</v>
      </c>
      <c r="CC39" s="1" t="s">
        <v>214</v>
      </c>
      <c r="CD39" s="1" t="s">
        <v>147</v>
      </c>
      <c r="CE39" s="1" t="s">
        <v>180</v>
      </c>
      <c r="CF39" s="1">
        <v>2010</v>
      </c>
      <c r="CG39" s="1">
        <v>2009</v>
      </c>
      <c r="CI39" s="1" t="s">
        <v>212</v>
      </c>
      <c r="CL39" s="1">
        <v>1</v>
      </c>
      <c r="CM39" s="1">
        <v>0</v>
      </c>
      <c r="CN39" s="1">
        <v>100</v>
      </c>
      <c r="CO39" s="1" t="s">
        <v>149</v>
      </c>
      <c r="CP39" s="1">
        <v>39016</v>
      </c>
      <c r="CQ39" s="1" t="s">
        <v>150</v>
      </c>
      <c r="CR39" s="1">
        <v>2019</v>
      </c>
      <c r="CS39" s="1">
        <v>0</v>
      </c>
      <c r="CT39" s="1">
        <v>0</v>
      </c>
      <c r="CU39" s="1">
        <v>0</v>
      </c>
      <c r="CV39" s="1">
        <v>0</v>
      </c>
      <c r="CW39" s="1">
        <v>0</v>
      </c>
      <c r="CX39" s="1">
        <v>0</v>
      </c>
      <c r="CY39" s="1">
        <v>0</v>
      </c>
      <c r="CZ39" s="1">
        <v>0</v>
      </c>
      <c r="DA39" s="1">
        <v>0</v>
      </c>
      <c r="DB39" s="1">
        <v>0</v>
      </c>
      <c r="DC39" s="1">
        <v>0</v>
      </c>
      <c r="DD39" s="1">
        <v>2018</v>
      </c>
      <c r="DE39" s="5">
        <v>0</v>
      </c>
      <c r="DF39" s="5">
        <v>116055</v>
      </c>
      <c r="DG39" s="5">
        <v>0</v>
      </c>
      <c r="DH39" s="5">
        <v>11761</v>
      </c>
      <c r="DI39" s="5">
        <v>0</v>
      </c>
      <c r="DJ39" s="5">
        <v>0</v>
      </c>
      <c r="DK39" s="5">
        <v>127816</v>
      </c>
      <c r="DL39" s="5">
        <v>0</v>
      </c>
      <c r="DM39" s="5">
        <v>127816</v>
      </c>
      <c r="DN39" s="5">
        <v>0</v>
      </c>
      <c r="DO39" s="5">
        <v>127816</v>
      </c>
      <c r="DP39" s="1">
        <v>2007</v>
      </c>
      <c r="DQ39" s="1">
        <v>1169791</v>
      </c>
      <c r="DR39" s="1" t="s">
        <v>163</v>
      </c>
      <c r="DS39" s="1" t="s">
        <v>615</v>
      </c>
      <c r="DT39" s="1">
        <v>0.33</v>
      </c>
      <c r="DU39" s="3">
        <v>0.25840000000000002</v>
      </c>
      <c r="DV39" s="8">
        <f t="shared" si="14"/>
        <v>1</v>
      </c>
      <c r="DW39" s="5">
        <f t="shared" si="15"/>
        <v>2.9999489847974696</v>
      </c>
      <c r="DX39" s="6">
        <f t="shared" si="16"/>
        <v>33767.137777777782</v>
      </c>
      <c r="DY39" s="7">
        <f t="shared" si="17"/>
        <v>2.2000000000000002</v>
      </c>
      <c r="DZ39" s="5">
        <f t="shared" si="18"/>
        <v>6.599887766554434</v>
      </c>
      <c r="EA39" s="6">
        <f t="shared" si="19"/>
        <v>281195.2</v>
      </c>
      <c r="EB39" s="6">
        <f t="shared" si="20"/>
        <v>105000</v>
      </c>
      <c r="EC39" s="6">
        <f t="shared" si="21"/>
        <v>224000</v>
      </c>
      <c r="ED39" s="6">
        <f t="shared" si="22"/>
        <v>329000</v>
      </c>
      <c r="EE39" s="6">
        <f t="shared" si="23"/>
        <v>610200</v>
      </c>
    </row>
    <row r="40" spans="1:135" ht="30" x14ac:dyDescent="0.25">
      <c r="A40" s="1">
        <v>97</v>
      </c>
      <c r="B40" s="1" t="s">
        <v>151</v>
      </c>
      <c r="C40" s="1" t="s">
        <v>152</v>
      </c>
      <c r="D40" s="1" t="b">
        <f t="shared" si="2"/>
        <v>1</v>
      </c>
      <c r="E40" s="1" t="str">
        <f t="shared" si="3"/>
        <v>Business</v>
      </c>
      <c r="F40" s="1">
        <v>2</v>
      </c>
      <c r="G40" s="1">
        <v>0</v>
      </c>
      <c r="H40" s="1">
        <v>0</v>
      </c>
      <c r="I40" s="1">
        <v>-1</v>
      </c>
      <c r="J40" s="1">
        <v>0</v>
      </c>
      <c r="M40" s="1">
        <v>4.8727560034100004E-3</v>
      </c>
      <c r="N40" s="1">
        <v>9.6452574402299995E-7</v>
      </c>
      <c r="O40" s="1">
        <v>0</v>
      </c>
      <c r="P40" s="1">
        <v>70514</v>
      </c>
      <c r="Q40" s="1">
        <v>2638091</v>
      </c>
      <c r="R40" s="1" t="s">
        <v>683</v>
      </c>
      <c r="S40" s="1">
        <v>39005</v>
      </c>
      <c r="W40" s="1">
        <v>108754.69878200001</v>
      </c>
      <c r="X40" s="1">
        <v>1674.7036854099999</v>
      </c>
      <c r="Y40" s="1">
        <v>107077.919922</v>
      </c>
      <c r="Z40" s="1">
        <v>1662.1565519799999</v>
      </c>
      <c r="AE40" s="1" t="s">
        <v>684</v>
      </c>
      <c r="AF40" s="1">
        <v>2638091</v>
      </c>
      <c r="AG40" s="1" t="s">
        <v>683</v>
      </c>
      <c r="AH40" s="1" t="s">
        <v>685</v>
      </c>
      <c r="AI40" s="1" t="s">
        <v>129</v>
      </c>
      <c r="AJ40" s="1">
        <v>100</v>
      </c>
      <c r="AK40" s="1" t="s">
        <v>686</v>
      </c>
      <c r="AM40" s="1" t="s">
        <v>687</v>
      </c>
      <c r="AO40" s="1" t="s">
        <v>170</v>
      </c>
      <c r="AP40" s="1" t="s">
        <v>132</v>
      </c>
      <c r="AQ40" s="1" t="s">
        <v>604</v>
      </c>
      <c r="AR40" s="1" t="s">
        <v>134</v>
      </c>
      <c r="AS40" s="1" t="s">
        <v>160</v>
      </c>
      <c r="AT40" s="1" t="s">
        <v>161</v>
      </c>
      <c r="AU40" s="1" t="s">
        <v>162</v>
      </c>
      <c r="AV40" s="1" t="s">
        <v>163</v>
      </c>
      <c r="AW40" s="1" t="s">
        <v>688</v>
      </c>
      <c r="AX40" s="1" t="s">
        <v>689</v>
      </c>
      <c r="BA40" s="1">
        <v>0</v>
      </c>
      <c r="BB40" s="1">
        <v>0</v>
      </c>
      <c r="BC40" s="1" t="s">
        <v>690</v>
      </c>
      <c r="BD40" s="1" t="s">
        <v>167</v>
      </c>
      <c r="BE40" s="1" t="s">
        <v>168</v>
      </c>
      <c r="BF40" s="1" t="s">
        <v>169</v>
      </c>
      <c r="BG40" s="1" t="s">
        <v>170</v>
      </c>
      <c r="BH40" s="1" t="s">
        <v>132</v>
      </c>
      <c r="BI40" s="1" t="s">
        <v>171</v>
      </c>
      <c r="BJ40" s="2" t="s">
        <v>691</v>
      </c>
      <c r="BL40" s="1" t="s">
        <v>173</v>
      </c>
      <c r="BO40" s="1" t="s">
        <v>174</v>
      </c>
      <c r="BR40" s="1" t="s">
        <v>692</v>
      </c>
      <c r="BS40" s="1">
        <v>38777</v>
      </c>
      <c r="BT40" s="1" t="s">
        <v>350</v>
      </c>
      <c r="BU40" s="1">
        <v>2.4319999999999999</v>
      </c>
      <c r="BV40" s="1">
        <v>0</v>
      </c>
      <c r="BW40" s="1">
        <v>105938.12</v>
      </c>
      <c r="BX40" s="1">
        <v>105938.12</v>
      </c>
      <c r="BY40" s="1">
        <v>11064</v>
      </c>
      <c r="BZ40" s="1" t="s">
        <v>177</v>
      </c>
      <c r="CA40" s="1" t="s">
        <v>178</v>
      </c>
      <c r="CB40" s="1" t="s">
        <v>213</v>
      </c>
      <c r="CC40" s="1" t="s">
        <v>177</v>
      </c>
      <c r="CD40" s="1" t="s">
        <v>147</v>
      </c>
      <c r="CE40" s="1" t="s">
        <v>180</v>
      </c>
      <c r="CF40" s="1">
        <v>2017</v>
      </c>
      <c r="CG40" s="1">
        <v>2017</v>
      </c>
      <c r="CI40" s="1" t="s">
        <v>178</v>
      </c>
      <c r="CL40" s="1">
        <v>1</v>
      </c>
      <c r="CM40" s="1">
        <v>0</v>
      </c>
      <c r="CN40" s="1">
        <v>100</v>
      </c>
      <c r="CO40" s="1" t="s">
        <v>149</v>
      </c>
      <c r="CP40" s="1">
        <v>39503</v>
      </c>
      <c r="CQ40" s="1" t="s">
        <v>150</v>
      </c>
      <c r="CR40" s="1">
        <v>2019</v>
      </c>
      <c r="CS40" s="1">
        <v>0</v>
      </c>
      <c r="CT40" s="1">
        <v>0</v>
      </c>
      <c r="CU40" s="1">
        <v>0</v>
      </c>
      <c r="CV40" s="1">
        <v>0</v>
      </c>
      <c r="CW40" s="1">
        <v>0</v>
      </c>
      <c r="CX40" s="1">
        <v>0</v>
      </c>
      <c r="CY40" s="1">
        <v>0</v>
      </c>
      <c r="CZ40" s="1">
        <v>0</v>
      </c>
      <c r="DA40" s="1">
        <v>0</v>
      </c>
      <c r="DB40" s="1">
        <v>0</v>
      </c>
      <c r="DC40" s="1">
        <v>0</v>
      </c>
      <c r="DD40" s="1">
        <v>2018</v>
      </c>
      <c r="DE40" s="5">
        <v>0</v>
      </c>
      <c r="DF40" s="5">
        <v>288911</v>
      </c>
      <c r="DG40" s="5">
        <v>0</v>
      </c>
      <c r="DH40" s="5">
        <v>291330</v>
      </c>
      <c r="DI40" s="5">
        <v>0</v>
      </c>
      <c r="DJ40" s="5">
        <v>0</v>
      </c>
      <c r="DK40" s="5">
        <v>580241</v>
      </c>
      <c r="DL40" s="5">
        <v>0</v>
      </c>
      <c r="DM40" s="5">
        <v>580241</v>
      </c>
      <c r="DN40" s="5">
        <v>0</v>
      </c>
      <c r="DO40" s="5">
        <v>580241</v>
      </c>
      <c r="DP40" s="1">
        <v>0</v>
      </c>
      <c r="DQ40" s="1">
        <v>0</v>
      </c>
      <c r="DT40" s="1">
        <v>0</v>
      </c>
      <c r="DU40" s="3">
        <v>2.4641434178099999</v>
      </c>
      <c r="DV40" s="8">
        <f t="shared" si="14"/>
        <v>1</v>
      </c>
      <c r="DW40" s="5">
        <f t="shared" si="15"/>
        <v>2.7500016047103726</v>
      </c>
      <c r="DX40" s="6">
        <f t="shared" si="16"/>
        <v>295179.91226600192</v>
      </c>
      <c r="DY40" s="7">
        <f t="shared" si="17"/>
        <v>2.2000000000000002</v>
      </c>
      <c r="DZ40" s="5">
        <f t="shared" si="18"/>
        <v>6.0500035303628206</v>
      </c>
      <c r="EA40" s="6">
        <f t="shared" si="19"/>
        <v>1276530.2000000002</v>
      </c>
      <c r="EB40" s="6">
        <f t="shared" si="20"/>
        <v>105000</v>
      </c>
      <c r="EC40" s="6">
        <f t="shared" si="21"/>
        <v>224000</v>
      </c>
      <c r="ED40" s="6">
        <f t="shared" si="22"/>
        <v>329000</v>
      </c>
      <c r="EE40" s="6">
        <f t="shared" si="23"/>
        <v>1605600</v>
      </c>
    </row>
    <row r="41" spans="1:135" ht="30" x14ac:dyDescent="0.25">
      <c r="A41" s="1">
        <v>119</v>
      </c>
      <c r="B41" s="1" t="s">
        <v>151</v>
      </c>
      <c r="C41" s="1" t="s">
        <v>152</v>
      </c>
      <c r="D41" s="1" t="b">
        <f t="shared" si="2"/>
        <v>1</v>
      </c>
      <c r="E41" s="1" t="str">
        <f t="shared" si="3"/>
        <v>Business</v>
      </c>
      <c r="F41" s="1">
        <v>2</v>
      </c>
      <c r="G41" s="1">
        <v>0</v>
      </c>
      <c r="H41" s="1">
        <v>0</v>
      </c>
      <c r="I41" s="1">
        <v>-1</v>
      </c>
      <c r="J41" s="1">
        <v>0</v>
      </c>
      <c r="M41" s="1">
        <v>8.4643093673700005E-3</v>
      </c>
      <c r="N41" s="1">
        <v>3.1560758304599998E-6</v>
      </c>
      <c r="O41" s="1">
        <v>0</v>
      </c>
      <c r="P41" s="1">
        <v>162535</v>
      </c>
      <c r="Q41" s="1">
        <v>2120545</v>
      </c>
      <c r="R41" s="1" t="s">
        <v>625</v>
      </c>
      <c r="W41" s="1">
        <v>356776.82631799998</v>
      </c>
      <c r="X41" s="1">
        <v>2825.7531612399998</v>
      </c>
      <c r="Y41" s="1">
        <v>349613.449219</v>
      </c>
      <c r="Z41" s="1">
        <v>2744.49722346</v>
      </c>
      <c r="AE41" s="1" t="s">
        <v>626</v>
      </c>
      <c r="AF41" s="1">
        <v>2120545</v>
      </c>
      <c r="AG41" s="1" t="s">
        <v>625</v>
      </c>
      <c r="AH41" s="1" t="s">
        <v>627</v>
      </c>
      <c r="AI41" s="1" t="s">
        <v>129</v>
      </c>
      <c r="AJ41" s="1">
        <v>100</v>
      </c>
      <c r="AM41" s="1" t="s">
        <v>628</v>
      </c>
      <c r="AO41" s="1" t="s">
        <v>170</v>
      </c>
      <c r="AP41" s="1" t="s">
        <v>132</v>
      </c>
      <c r="AQ41" s="1" t="s">
        <v>629</v>
      </c>
      <c r="AR41" s="1" t="s">
        <v>134</v>
      </c>
      <c r="AS41" s="1" t="s">
        <v>160</v>
      </c>
      <c r="AT41" s="1" t="s">
        <v>161</v>
      </c>
      <c r="AU41" s="1" t="s">
        <v>162</v>
      </c>
      <c r="AV41" s="1" t="s">
        <v>163</v>
      </c>
      <c r="AW41" s="1" t="s">
        <v>630</v>
      </c>
      <c r="AX41" s="1" t="s">
        <v>631</v>
      </c>
      <c r="BA41" s="1">
        <v>0</v>
      </c>
      <c r="BB41" s="1">
        <v>0</v>
      </c>
      <c r="BC41" s="1" t="s">
        <v>632</v>
      </c>
      <c r="BD41" s="1" t="s">
        <v>167</v>
      </c>
      <c r="BE41" s="1" t="s">
        <v>168</v>
      </c>
      <c r="BF41" s="1" t="s">
        <v>169</v>
      </c>
      <c r="BG41" s="1" t="s">
        <v>170</v>
      </c>
      <c r="BH41" s="1" t="s">
        <v>132</v>
      </c>
      <c r="BI41" s="1" t="s">
        <v>171</v>
      </c>
      <c r="BJ41" s="2" t="s">
        <v>633</v>
      </c>
      <c r="BL41" s="1" t="s">
        <v>173</v>
      </c>
      <c r="BO41" s="1" t="s">
        <v>174</v>
      </c>
      <c r="BP41" s="1" t="s">
        <v>634</v>
      </c>
      <c r="BQ41" s="1" t="s">
        <v>635</v>
      </c>
      <c r="BR41" s="1" t="s">
        <v>636</v>
      </c>
      <c r="BS41" s="1">
        <v>38349</v>
      </c>
      <c r="BT41" s="1" t="s">
        <v>176</v>
      </c>
      <c r="BU41" s="1">
        <v>7.75</v>
      </c>
      <c r="BV41" s="1">
        <v>7.75</v>
      </c>
      <c r="BW41" s="1">
        <v>337590</v>
      </c>
      <c r="BX41" s="1">
        <v>337590</v>
      </c>
      <c r="BY41" s="1">
        <v>1768</v>
      </c>
      <c r="BZ41" s="1" t="s">
        <v>195</v>
      </c>
      <c r="CA41" s="1" t="s">
        <v>233</v>
      </c>
      <c r="CB41" s="1" t="s">
        <v>423</v>
      </c>
      <c r="CD41" s="1" t="s">
        <v>147</v>
      </c>
      <c r="CE41" s="1" t="s">
        <v>129</v>
      </c>
      <c r="CF41" s="1">
        <v>1990</v>
      </c>
      <c r="CG41" s="1">
        <v>1945</v>
      </c>
      <c r="CI41" s="1" t="s">
        <v>266</v>
      </c>
      <c r="CJ41" s="1" t="s">
        <v>163</v>
      </c>
      <c r="CK41" s="1" t="s">
        <v>267</v>
      </c>
      <c r="CL41" s="1">
        <v>1</v>
      </c>
      <c r="CM41" s="1">
        <v>0</v>
      </c>
      <c r="CN41" s="1">
        <v>100</v>
      </c>
      <c r="CO41" s="1" t="s">
        <v>149</v>
      </c>
      <c r="CP41" s="1">
        <v>36970</v>
      </c>
      <c r="CQ41" s="1" t="s">
        <v>150</v>
      </c>
      <c r="CR41" s="1">
        <v>2019</v>
      </c>
      <c r="CS41" s="1">
        <v>0</v>
      </c>
      <c r="CT41" s="1">
        <v>0</v>
      </c>
      <c r="CU41" s="1">
        <v>0</v>
      </c>
      <c r="CV41" s="1">
        <v>0</v>
      </c>
      <c r="CW41" s="1">
        <v>0</v>
      </c>
      <c r="CX41" s="1">
        <v>0</v>
      </c>
      <c r="CY41" s="1">
        <v>0</v>
      </c>
      <c r="CZ41" s="1">
        <v>0</v>
      </c>
      <c r="DA41" s="1">
        <v>0</v>
      </c>
      <c r="DB41" s="1">
        <v>0</v>
      </c>
      <c r="DC41" s="1">
        <v>0</v>
      </c>
      <c r="DD41" s="1">
        <v>2018</v>
      </c>
      <c r="DE41" s="5">
        <v>125362</v>
      </c>
      <c r="DF41" s="5">
        <v>0</v>
      </c>
      <c r="DG41" s="5">
        <v>25000</v>
      </c>
      <c r="DH41" s="5">
        <v>0</v>
      </c>
      <c r="DI41" s="5">
        <v>749</v>
      </c>
      <c r="DJ41" s="5">
        <v>135000</v>
      </c>
      <c r="DK41" s="5">
        <v>285362</v>
      </c>
      <c r="DL41" s="5">
        <v>134251</v>
      </c>
      <c r="DM41" s="5">
        <v>151111</v>
      </c>
      <c r="DN41" s="5">
        <v>0</v>
      </c>
      <c r="DO41" s="5">
        <v>151111</v>
      </c>
      <c r="DP41" s="1">
        <v>0</v>
      </c>
      <c r="DQ41" s="1">
        <v>0</v>
      </c>
      <c r="DT41" s="1">
        <v>0</v>
      </c>
      <c r="DU41" s="3">
        <v>8.0634571026300002</v>
      </c>
      <c r="DV41" s="8">
        <f t="shared" si="14"/>
        <v>1</v>
      </c>
      <c r="DW41" s="5">
        <f t="shared" si="15"/>
        <v>0.47394768802393433</v>
      </c>
      <c r="DX41" s="6">
        <f t="shared" si="16"/>
        <v>166471.37244139353</v>
      </c>
      <c r="DY41" s="7">
        <f t="shared" si="17"/>
        <v>2.2000000000000002</v>
      </c>
      <c r="DZ41" s="5">
        <f t="shared" si="18"/>
        <v>1.5</v>
      </c>
      <c r="EA41" s="6">
        <f t="shared" si="19"/>
        <v>627796.4</v>
      </c>
      <c r="EB41" s="6">
        <f t="shared" si="20"/>
        <v>105000</v>
      </c>
      <c r="EC41" s="6">
        <f t="shared" si="21"/>
        <v>224000</v>
      </c>
      <c r="ED41" s="6">
        <f t="shared" si="22"/>
        <v>329000</v>
      </c>
      <c r="EE41" s="6">
        <f t="shared" si="23"/>
        <v>956800</v>
      </c>
    </row>
    <row r="42" spans="1:135" ht="30" x14ac:dyDescent="0.25">
      <c r="A42" s="1">
        <v>139</v>
      </c>
      <c r="B42" s="1" t="s">
        <v>151</v>
      </c>
      <c r="C42" s="1" t="s">
        <v>152</v>
      </c>
      <c r="D42" s="1" t="b">
        <f t="shared" si="2"/>
        <v>1</v>
      </c>
      <c r="E42" s="1" t="str">
        <f t="shared" si="3"/>
        <v>Business</v>
      </c>
      <c r="F42" s="1">
        <v>2</v>
      </c>
      <c r="G42" s="1">
        <v>0</v>
      </c>
      <c r="H42" s="1">
        <v>0</v>
      </c>
      <c r="I42" s="1">
        <v>-1</v>
      </c>
      <c r="J42" s="1">
        <v>0</v>
      </c>
      <c r="M42" s="1">
        <v>4.6897075166500001E-3</v>
      </c>
      <c r="N42" s="1">
        <v>6.13541788614E-7</v>
      </c>
      <c r="O42" s="1">
        <v>0</v>
      </c>
      <c r="P42" s="1">
        <v>149358</v>
      </c>
      <c r="Q42" s="1">
        <v>2693750</v>
      </c>
      <c r="R42" s="1" t="s">
        <v>637</v>
      </c>
      <c r="W42" s="1">
        <v>35998.2106681</v>
      </c>
      <c r="X42" s="1">
        <v>1018.17008349</v>
      </c>
      <c r="Y42" s="1">
        <v>35998.2070313</v>
      </c>
      <c r="Z42" s="1">
        <v>1018.17008349</v>
      </c>
      <c r="AE42" s="1" t="s">
        <v>638</v>
      </c>
      <c r="AF42" s="1">
        <v>2693750</v>
      </c>
      <c r="AG42" s="1" t="s">
        <v>637</v>
      </c>
      <c r="AH42" s="1" t="s">
        <v>639</v>
      </c>
      <c r="AI42" s="1" t="s">
        <v>129</v>
      </c>
      <c r="AJ42" s="1">
        <v>100</v>
      </c>
      <c r="AK42" s="1" t="s">
        <v>640</v>
      </c>
      <c r="AM42" s="1" t="s">
        <v>641</v>
      </c>
      <c r="AO42" s="1" t="s">
        <v>642</v>
      </c>
      <c r="AP42" s="1" t="s">
        <v>132</v>
      </c>
      <c r="AQ42" s="1" t="s">
        <v>643</v>
      </c>
      <c r="AR42" s="1" t="s">
        <v>134</v>
      </c>
      <c r="AS42" s="1" t="s">
        <v>160</v>
      </c>
      <c r="AT42" s="1" t="s">
        <v>161</v>
      </c>
      <c r="AU42" s="1" t="s">
        <v>162</v>
      </c>
      <c r="AV42" s="1" t="s">
        <v>163</v>
      </c>
      <c r="AW42" s="1" t="s">
        <v>644</v>
      </c>
      <c r="AX42" s="1" t="s">
        <v>645</v>
      </c>
      <c r="BA42" s="1">
        <v>0</v>
      </c>
      <c r="BB42" s="1">
        <v>0</v>
      </c>
      <c r="BC42" s="1" t="s">
        <v>646</v>
      </c>
      <c r="BD42" s="1" t="s">
        <v>167</v>
      </c>
      <c r="BE42" s="1" t="s">
        <v>168</v>
      </c>
      <c r="BF42" s="1" t="s">
        <v>169</v>
      </c>
      <c r="BG42" s="1" t="s">
        <v>170</v>
      </c>
      <c r="BH42" s="1" t="s">
        <v>132</v>
      </c>
      <c r="BI42" s="1" t="s">
        <v>171</v>
      </c>
      <c r="BJ42" s="2" t="s">
        <v>647</v>
      </c>
      <c r="BL42" s="1" t="s">
        <v>173</v>
      </c>
      <c r="BO42" s="1" t="s">
        <v>174</v>
      </c>
      <c r="BR42" s="1" t="s">
        <v>648</v>
      </c>
      <c r="BS42" s="1">
        <v>41444</v>
      </c>
      <c r="BT42" s="1" t="s">
        <v>176</v>
      </c>
      <c r="BU42" s="1">
        <v>0.82599999999999996</v>
      </c>
      <c r="BV42" s="1">
        <v>0</v>
      </c>
      <c r="BW42" s="1">
        <v>35980.559999999998</v>
      </c>
      <c r="BX42" s="1">
        <v>35980.559999999998</v>
      </c>
      <c r="BY42" s="1">
        <v>8921</v>
      </c>
      <c r="BZ42" s="1" t="s">
        <v>649</v>
      </c>
      <c r="CA42" s="1" t="s">
        <v>212</v>
      </c>
      <c r="CB42" s="1" t="s">
        <v>412</v>
      </c>
      <c r="CC42" s="1" t="s">
        <v>214</v>
      </c>
      <c r="CD42" s="1" t="s">
        <v>147</v>
      </c>
      <c r="CE42" s="1" t="s">
        <v>180</v>
      </c>
      <c r="CF42" s="1">
        <v>2000</v>
      </c>
      <c r="CG42" s="1">
        <v>1999</v>
      </c>
      <c r="CI42" s="1" t="s">
        <v>212</v>
      </c>
      <c r="CL42" s="1">
        <v>1</v>
      </c>
      <c r="CM42" s="1">
        <v>0</v>
      </c>
      <c r="CN42" s="1">
        <v>100</v>
      </c>
      <c r="CO42" s="1" t="s">
        <v>149</v>
      </c>
      <c r="CP42" s="1">
        <v>41513</v>
      </c>
      <c r="CQ42" s="1" t="s">
        <v>150</v>
      </c>
      <c r="CR42" s="1">
        <v>2019</v>
      </c>
      <c r="CS42" s="1">
        <v>0</v>
      </c>
      <c r="CT42" s="1">
        <v>0</v>
      </c>
      <c r="CU42" s="1">
        <v>0</v>
      </c>
      <c r="CV42" s="1">
        <v>0</v>
      </c>
      <c r="CW42" s="1">
        <v>0</v>
      </c>
      <c r="CX42" s="1">
        <v>0</v>
      </c>
      <c r="CY42" s="1">
        <v>0</v>
      </c>
      <c r="CZ42" s="1">
        <v>0</v>
      </c>
      <c r="DA42" s="1">
        <v>0</v>
      </c>
      <c r="DB42" s="1">
        <v>0</v>
      </c>
      <c r="DC42" s="1">
        <v>0</v>
      </c>
      <c r="DD42" s="1">
        <v>2018</v>
      </c>
      <c r="DE42" s="5">
        <v>0</v>
      </c>
      <c r="DF42" s="5">
        <v>140233</v>
      </c>
      <c r="DG42" s="5">
        <v>0</v>
      </c>
      <c r="DH42" s="5">
        <v>134927</v>
      </c>
      <c r="DI42" s="5">
        <v>0</v>
      </c>
      <c r="DJ42" s="5">
        <v>0</v>
      </c>
      <c r="DK42" s="5">
        <v>275160</v>
      </c>
      <c r="DL42" s="5">
        <v>0</v>
      </c>
      <c r="DM42" s="5">
        <v>275160</v>
      </c>
      <c r="DN42" s="5">
        <v>0</v>
      </c>
      <c r="DO42" s="5">
        <v>275160</v>
      </c>
      <c r="DP42" s="1">
        <v>2014</v>
      </c>
      <c r="DQ42" s="1">
        <v>1169979</v>
      </c>
      <c r="DR42" s="1" t="s">
        <v>163</v>
      </c>
      <c r="DS42" s="1" t="s">
        <v>650</v>
      </c>
      <c r="DT42" s="1">
        <v>0.73899999999999999</v>
      </c>
      <c r="DU42" s="3">
        <v>0.82640000000000002</v>
      </c>
      <c r="DV42" s="8">
        <f t="shared" si="14"/>
        <v>1</v>
      </c>
      <c r="DW42" s="5">
        <f t="shared" si="15"/>
        <v>3.7499972207214118</v>
      </c>
      <c r="DX42" s="6">
        <f t="shared" si="16"/>
        <v>134992.33995157387</v>
      </c>
      <c r="DY42" s="7">
        <f t="shared" si="17"/>
        <v>2.2000000000000002</v>
      </c>
      <c r="DZ42" s="5">
        <f t="shared" si="18"/>
        <v>8.2499938855871076</v>
      </c>
      <c r="EA42" s="6">
        <f t="shared" si="19"/>
        <v>605352</v>
      </c>
      <c r="EB42" s="6">
        <f t="shared" si="20"/>
        <v>105000</v>
      </c>
      <c r="EC42" s="6">
        <f t="shared" si="21"/>
        <v>224000</v>
      </c>
      <c r="ED42" s="6">
        <f t="shared" si="22"/>
        <v>329000</v>
      </c>
      <c r="EE42" s="6">
        <f t="shared" si="23"/>
        <v>934400</v>
      </c>
    </row>
    <row r="43" spans="1:135" ht="30" x14ac:dyDescent="0.25">
      <c r="C43" s="1" t="s">
        <v>152</v>
      </c>
      <c r="D43" s="1" t="b">
        <f t="shared" si="2"/>
        <v>1</v>
      </c>
      <c r="E43" s="1" t="str">
        <f t="shared" si="3"/>
        <v>Business</v>
      </c>
      <c r="P43" s="1">
        <v>278736</v>
      </c>
      <c r="Q43" s="1">
        <v>1169979</v>
      </c>
      <c r="R43" s="1" t="s">
        <v>651</v>
      </c>
      <c r="S43" s="1">
        <v>39005</v>
      </c>
      <c r="W43" s="1">
        <v>32280.927027400001</v>
      </c>
      <c r="X43" s="1">
        <v>731.20807026</v>
      </c>
      <c r="Y43" s="1">
        <v>32280.9238281</v>
      </c>
      <c r="Z43" s="1">
        <v>731.20807026</v>
      </c>
      <c r="AE43" s="1" t="s">
        <v>652</v>
      </c>
      <c r="AF43" s="1">
        <v>1169979</v>
      </c>
      <c r="AG43" s="1" t="s">
        <v>651</v>
      </c>
      <c r="AH43" s="1" t="s">
        <v>639</v>
      </c>
      <c r="AI43" s="1" t="s">
        <v>129</v>
      </c>
      <c r="AJ43" s="1">
        <v>100</v>
      </c>
      <c r="AM43" s="1" t="s">
        <v>641</v>
      </c>
      <c r="AO43" s="1" t="s">
        <v>642</v>
      </c>
      <c r="AP43" s="1" t="s">
        <v>132</v>
      </c>
      <c r="AQ43" s="1" t="s">
        <v>643</v>
      </c>
      <c r="AR43" s="1" t="s">
        <v>134</v>
      </c>
      <c r="AS43" s="1" t="s">
        <v>160</v>
      </c>
      <c r="AT43" s="1" t="s">
        <v>161</v>
      </c>
      <c r="AU43" s="1" t="s">
        <v>162</v>
      </c>
      <c r="AV43" s="1" t="s">
        <v>163</v>
      </c>
      <c r="AW43" s="1" t="s">
        <v>650</v>
      </c>
      <c r="AX43" s="1" t="s">
        <v>653</v>
      </c>
      <c r="BA43" s="1">
        <v>0</v>
      </c>
      <c r="BB43" s="1">
        <v>0</v>
      </c>
      <c r="BC43" s="1" t="s">
        <v>654</v>
      </c>
      <c r="BD43" s="1" t="s">
        <v>167</v>
      </c>
      <c r="BE43" s="1" t="s">
        <v>168</v>
      </c>
      <c r="BF43" s="1" t="s">
        <v>169</v>
      </c>
      <c r="BG43" s="1" t="s">
        <v>170</v>
      </c>
      <c r="BH43" s="1" t="s">
        <v>132</v>
      </c>
      <c r="BI43" s="1" t="s">
        <v>171</v>
      </c>
      <c r="BJ43" s="2" t="s">
        <v>655</v>
      </c>
      <c r="BL43" s="1" t="s">
        <v>173</v>
      </c>
      <c r="BO43" s="1" t="s">
        <v>174</v>
      </c>
      <c r="BR43" s="1" t="s">
        <v>648</v>
      </c>
      <c r="BS43" s="1">
        <v>41444</v>
      </c>
      <c r="BT43" s="1" t="s">
        <v>176</v>
      </c>
      <c r="BU43" s="1">
        <v>0.73899999999999999</v>
      </c>
      <c r="BV43" s="1">
        <v>0</v>
      </c>
      <c r="BW43" s="1">
        <v>32190.84</v>
      </c>
      <c r="BX43" s="1">
        <v>32190.84</v>
      </c>
      <c r="BY43" s="1">
        <v>3534</v>
      </c>
      <c r="BZ43" s="1" t="s">
        <v>351</v>
      </c>
      <c r="CA43" s="1" t="s">
        <v>212</v>
      </c>
      <c r="CB43" s="1" t="s">
        <v>656</v>
      </c>
      <c r="CC43" s="1" t="s">
        <v>214</v>
      </c>
      <c r="CD43" s="1" t="s">
        <v>147</v>
      </c>
      <c r="CE43" s="1" t="s">
        <v>180</v>
      </c>
      <c r="CF43" s="1">
        <v>2012</v>
      </c>
      <c r="CG43" s="1">
        <v>2012</v>
      </c>
      <c r="CI43" s="1" t="s">
        <v>212</v>
      </c>
      <c r="CL43" s="1">
        <v>1</v>
      </c>
      <c r="CM43" s="1">
        <v>0</v>
      </c>
      <c r="CN43" s="1">
        <v>100</v>
      </c>
      <c r="CO43" s="1" t="s">
        <v>149</v>
      </c>
      <c r="CQ43" s="1" t="s">
        <v>150</v>
      </c>
      <c r="CR43" s="1">
        <v>2019</v>
      </c>
      <c r="CS43" s="1">
        <v>0</v>
      </c>
      <c r="CT43" s="1">
        <v>0</v>
      </c>
      <c r="CU43" s="1">
        <v>0</v>
      </c>
      <c r="CV43" s="1">
        <v>0</v>
      </c>
      <c r="CW43" s="1">
        <v>0</v>
      </c>
      <c r="CX43" s="1">
        <v>0</v>
      </c>
      <c r="CY43" s="1">
        <v>0</v>
      </c>
      <c r="CZ43" s="1">
        <v>0</v>
      </c>
      <c r="DA43" s="1">
        <v>0</v>
      </c>
      <c r="DB43" s="1">
        <v>0</v>
      </c>
      <c r="DC43" s="1">
        <v>0</v>
      </c>
      <c r="DD43" s="1">
        <v>2018</v>
      </c>
      <c r="DE43" s="5">
        <v>0</v>
      </c>
      <c r="DF43" s="5">
        <v>41004</v>
      </c>
      <c r="DG43" s="5">
        <v>0</v>
      </c>
      <c r="DH43" s="5">
        <v>128763</v>
      </c>
      <c r="DI43" s="5">
        <v>0</v>
      </c>
      <c r="DJ43" s="5">
        <v>0</v>
      </c>
      <c r="DK43" s="5">
        <v>169767</v>
      </c>
      <c r="DL43" s="5">
        <v>0</v>
      </c>
      <c r="DM43" s="5">
        <v>169767</v>
      </c>
      <c r="DN43" s="5">
        <v>0</v>
      </c>
      <c r="DO43" s="5">
        <v>169767</v>
      </c>
      <c r="DP43" s="1">
        <v>0</v>
      </c>
      <c r="DQ43" s="1">
        <v>0</v>
      </c>
      <c r="DT43" s="1">
        <v>0</v>
      </c>
      <c r="DU43" s="3">
        <v>0.74109999999999998</v>
      </c>
      <c r="DV43" s="8">
        <f t="shared" si="14"/>
        <v>1</v>
      </c>
      <c r="DW43" s="5">
        <f t="shared" si="15"/>
        <v>3.9999888166944384</v>
      </c>
      <c r="DX43" s="6">
        <f t="shared" si="16"/>
        <v>129128.90297699593</v>
      </c>
      <c r="DY43" s="7">
        <f t="shared" si="17"/>
        <v>2.2000000000000002</v>
      </c>
      <c r="DZ43" s="5">
        <f t="shared" si="18"/>
        <v>8.7999753967277652</v>
      </c>
      <c r="EA43" s="6">
        <f t="shared" si="19"/>
        <v>373487.4</v>
      </c>
      <c r="EB43" s="6">
        <f t="shared" si="20"/>
        <v>105000</v>
      </c>
      <c r="EC43" s="6">
        <f t="shared" si="21"/>
        <v>224000</v>
      </c>
      <c r="ED43" s="6">
        <f t="shared" si="22"/>
        <v>329000</v>
      </c>
      <c r="EE43" s="6">
        <f t="shared" si="23"/>
        <v>702500</v>
      </c>
    </row>
    <row r="44" spans="1:135" ht="30" x14ac:dyDescent="0.25">
      <c r="A44" s="1">
        <v>161</v>
      </c>
      <c r="B44" s="1" t="s">
        <v>181</v>
      </c>
      <c r="C44" s="1" t="s">
        <v>182</v>
      </c>
      <c r="D44" s="1" t="b">
        <f t="shared" si="2"/>
        <v>1</v>
      </c>
      <c r="E44" s="1" t="str">
        <f t="shared" si="3"/>
        <v>Residential</v>
      </c>
      <c r="F44" s="1">
        <v>3</v>
      </c>
      <c r="G44" s="1">
        <v>0</v>
      </c>
      <c r="H44" s="1">
        <v>0</v>
      </c>
      <c r="I44" s="1">
        <v>-1</v>
      </c>
      <c r="J44" s="1">
        <v>0</v>
      </c>
      <c r="M44" s="1">
        <v>2.46515429662E-3</v>
      </c>
      <c r="N44" s="1">
        <v>3.6160554861099998E-7</v>
      </c>
      <c r="O44" s="1">
        <v>0</v>
      </c>
      <c r="P44" s="1">
        <v>192369</v>
      </c>
      <c r="Q44" s="1">
        <v>1170075</v>
      </c>
      <c r="R44" s="1" t="s">
        <v>669</v>
      </c>
      <c r="S44" s="1">
        <v>39005</v>
      </c>
      <c r="W44" s="1">
        <v>41003.658780500002</v>
      </c>
      <c r="X44" s="1">
        <v>813.00072150000005</v>
      </c>
      <c r="Y44" s="1">
        <v>40242.8457031</v>
      </c>
      <c r="Z44" s="1">
        <v>812.90567134000003</v>
      </c>
      <c r="AC44" s="1" t="s">
        <v>184</v>
      </c>
      <c r="AD44" s="1">
        <v>43495</v>
      </c>
      <c r="AE44" s="1" t="s">
        <v>670</v>
      </c>
      <c r="AF44" s="1">
        <v>1170075</v>
      </c>
      <c r="AG44" s="1" t="s">
        <v>669</v>
      </c>
      <c r="AH44" s="1" t="s">
        <v>671</v>
      </c>
      <c r="AI44" s="1" t="s">
        <v>129</v>
      </c>
      <c r="AJ44" s="1">
        <v>100</v>
      </c>
      <c r="AK44" s="1" t="s">
        <v>672</v>
      </c>
      <c r="AM44" s="1" t="s">
        <v>673</v>
      </c>
      <c r="AO44" s="1" t="s">
        <v>170</v>
      </c>
      <c r="AP44" s="1" t="s">
        <v>132</v>
      </c>
      <c r="AQ44" s="1" t="s">
        <v>674</v>
      </c>
      <c r="AR44" s="1" t="s">
        <v>134</v>
      </c>
      <c r="AS44" s="1" t="s">
        <v>160</v>
      </c>
      <c r="AT44" s="1" t="s">
        <v>161</v>
      </c>
      <c r="AU44" s="1" t="s">
        <v>162</v>
      </c>
      <c r="AV44" s="1" t="s">
        <v>163</v>
      </c>
      <c r="AW44" s="1" t="s">
        <v>675</v>
      </c>
      <c r="AX44" s="1" t="s">
        <v>676</v>
      </c>
      <c r="BA44" s="1">
        <v>0</v>
      </c>
      <c r="BB44" s="1">
        <v>0</v>
      </c>
      <c r="BC44" s="1" t="s">
        <v>677</v>
      </c>
      <c r="BD44" s="1" t="s">
        <v>167</v>
      </c>
      <c r="BE44" s="1" t="s">
        <v>168</v>
      </c>
      <c r="BF44" s="1" t="s">
        <v>169</v>
      </c>
      <c r="BG44" s="1" t="s">
        <v>170</v>
      </c>
      <c r="BH44" s="1" t="s">
        <v>132</v>
      </c>
      <c r="BI44" s="1" t="s">
        <v>171</v>
      </c>
      <c r="BJ44" s="2" t="s">
        <v>678</v>
      </c>
      <c r="BL44" s="1" t="s">
        <v>173</v>
      </c>
      <c r="BN44" s="1" t="s">
        <v>679</v>
      </c>
      <c r="BO44" s="1" t="s">
        <v>174</v>
      </c>
      <c r="BR44" s="1" t="s">
        <v>248</v>
      </c>
      <c r="BT44" s="1" t="s">
        <v>249</v>
      </c>
      <c r="BU44" s="1">
        <v>0.89319999999999999</v>
      </c>
      <c r="BV44" s="1">
        <v>0</v>
      </c>
      <c r="BW44" s="1">
        <v>38908</v>
      </c>
      <c r="BX44" s="1">
        <v>38908</v>
      </c>
      <c r="BY44" s="1">
        <v>2617</v>
      </c>
      <c r="BZ44" s="1" t="s">
        <v>680</v>
      </c>
      <c r="CA44" s="1" t="s">
        <v>681</v>
      </c>
      <c r="CB44" s="1" t="s">
        <v>682</v>
      </c>
      <c r="CC44" s="1" t="s">
        <v>680</v>
      </c>
      <c r="CD44" s="1" t="s">
        <v>147</v>
      </c>
      <c r="CE44" s="1" t="s">
        <v>180</v>
      </c>
      <c r="CF44" s="1">
        <v>1990</v>
      </c>
      <c r="CG44" s="1">
        <v>1990</v>
      </c>
      <c r="CI44" s="1" t="s">
        <v>178</v>
      </c>
      <c r="CL44" s="1">
        <v>1</v>
      </c>
      <c r="CM44" s="1">
        <v>0</v>
      </c>
      <c r="CN44" s="1">
        <v>100</v>
      </c>
      <c r="CO44" s="1" t="s">
        <v>149</v>
      </c>
      <c r="CQ44" s="1" t="s">
        <v>150</v>
      </c>
      <c r="CR44" s="1">
        <v>2019</v>
      </c>
      <c r="CS44" s="1">
        <v>0</v>
      </c>
      <c r="CT44" s="1">
        <v>0</v>
      </c>
      <c r="CU44" s="1">
        <v>0</v>
      </c>
      <c r="CV44" s="1">
        <v>0</v>
      </c>
      <c r="CW44" s="1">
        <v>0</v>
      </c>
      <c r="CX44" s="1">
        <v>0</v>
      </c>
      <c r="CY44" s="1">
        <v>0</v>
      </c>
      <c r="CZ44" s="1">
        <v>0</v>
      </c>
      <c r="DA44" s="1">
        <v>0</v>
      </c>
      <c r="DB44" s="1">
        <v>0</v>
      </c>
      <c r="DC44" s="1">
        <v>0</v>
      </c>
      <c r="DD44" s="1">
        <v>2018</v>
      </c>
      <c r="DE44" s="5">
        <v>0</v>
      </c>
      <c r="DF44" s="5">
        <v>86358</v>
      </c>
      <c r="DG44" s="5">
        <v>0</v>
      </c>
      <c r="DH44" s="5">
        <v>116724</v>
      </c>
      <c r="DI44" s="5">
        <v>0</v>
      </c>
      <c r="DJ44" s="5">
        <v>0</v>
      </c>
      <c r="DK44" s="5">
        <v>203082</v>
      </c>
      <c r="DL44" s="5">
        <v>0</v>
      </c>
      <c r="DM44" s="5">
        <v>203082</v>
      </c>
      <c r="DN44" s="5">
        <v>0</v>
      </c>
      <c r="DO44" s="5">
        <v>203082</v>
      </c>
      <c r="DP44" s="1">
        <v>0</v>
      </c>
      <c r="DQ44" s="1">
        <v>0</v>
      </c>
      <c r="DT44" s="1">
        <v>0</v>
      </c>
      <c r="DU44" s="3">
        <v>0.92385136217499997</v>
      </c>
      <c r="DV44" s="8">
        <f t="shared" si="14"/>
        <v>1</v>
      </c>
      <c r="DW44" s="5">
        <f t="shared" si="15"/>
        <v>3</v>
      </c>
      <c r="DX44" s="6">
        <f t="shared" si="16"/>
        <v>120728.89600902899</v>
      </c>
      <c r="DY44" s="7">
        <f t="shared" si="17"/>
        <v>1.5</v>
      </c>
      <c r="DZ44" s="5">
        <f t="shared" si="18"/>
        <v>4.5</v>
      </c>
      <c r="EA44" s="6">
        <f t="shared" si="19"/>
        <v>304623</v>
      </c>
      <c r="EB44" s="6">
        <f t="shared" si="20"/>
        <v>71000</v>
      </c>
      <c r="EC44" s="6">
        <f t="shared" si="21"/>
        <v>162000</v>
      </c>
      <c r="ED44" s="6">
        <f t="shared" si="22"/>
        <v>233000</v>
      </c>
      <c r="EE44" s="6">
        <f t="shared" si="23"/>
        <v>537700</v>
      </c>
    </row>
    <row r="45" spans="1:135" ht="45" x14ac:dyDescent="0.25">
      <c r="A45" s="1">
        <v>251</v>
      </c>
      <c r="B45" s="1" t="s">
        <v>123</v>
      </c>
      <c r="C45" s="1" t="s">
        <v>124</v>
      </c>
      <c r="D45" s="1" t="b">
        <f t="shared" si="2"/>
        <v>0</v>
      </c>
      <c r="E45" s="1" t="str">
        <f t="shared" si="3"/>
        <v>Residential</v>
      </c>
      <c r="F45" s="1">
        <v>4</v>
      </c>
      <c r="G45" s="1">
        <v>0</v>
      </c>
      <c r="H45" s="1">
        <v>0</v>
      </c>
      <c r="I45" s="1">
        <v>-1</v>
      </c>
      <c r="J45" s="1">
        <v>0</v>
      </c>
      <c r="M45" s="1">
        <v>8.8290550040099995E-4</v>
      </c>
      <c r="N45" s="1">
        <v>2.84979337732E-8</v>
      </c>
      <c r="O45" s="1">
        <v>0</v>
      </c>
      <c r="P45" s="1">
        <v>222441</v>
      </c>
      <c r="Q45" s="1">
        <v>1169755</v>
      </c>
      <c r="R45" s="1" t="s">
        <v>657</v>
      </c>
      <c r="S45" s="1">
        <v>39271</v>
      </c>
      <c r="W45" s="1">
        <v>41245.373393399997</v>
      </c>
      <c r="X45" s="1">
        <v>974.14479481000001</v>
      </c>
      <c r="Y45" s="1">
        <v>43553.0664063</v>
      </c>
      <c r="Z45" s="1">
        <v>1017.19966493</v>
      </c>
      <c r="AE45" s="1" t="s">
        <v>658</v>
      </c>
      <c r="AF45" s="1">
        <v>1169755</v>
      </c>
      <c r="AG45" s="1" t="s">
        <v>657</v>
      </c>
      <c r="AH45" s="1" t="s">
        <v>659</v>
      </c>
      <c r="AI45" s="1" t="s">
        <v>129</v>
      </c>
      <c r="AJ45" s="1">
        <v>100</v>
      </c>
      <c r="AL45" s="1" t="s">
        <v>660</v>
      </c>
      <c r="AM45" s="1" t="s">
        <v>661</v>
      </c>
      <c r="AO45" s="1" t="s">
        <v>170</v>
      </c>
      <c r="AP45" s="1" t="s">
        <v>132</v>
      </c>
      <c r="AQ45" s="1" t="s">
        <v>662</v>
      </c>
      <c r="AR45" s="1" t="s">
        <v>134</v>
      </c>
      <c r="AS45" s="1" t="s">
        <v>160</v>
      </c>
      <c r="AT45" s="1" t="s">
        <v>161</v>
      </c>
      <c r="AU45" s="1" t="s">
        <v>162</v>
      </c>
      <c r="AV45" s="1" t="s">
        <v>163</v>
      </c>
      <c r="AW45" s="1" t="s">
        <v>663</v>
      </c>
      <c r="AX45" s="1" t="s">
        <v>664</v>
      </c>
      <c r="BA45" s="1">
        <v>0</v>
      </c>
      <c r="BB45" s="1">
        <v>0</v>
      </c>
      <c r="BC45" s="1" t="s">
        <v>665</v>
      </c>
      <c r="BE45" s="1" t="s">
        <v>361</v>
      </c>
      <c r="BG45" s="1" t="s">
        <v>170</v>
      </c>
      <c r="BH45" s="1" t="s">
        <v>132</v>
      </c>
      <c r="BI45" s="1" t="s">
        <v>334</v>
      </c>
      <c r="BJ45" s="2" t="s">
        <v>666</v>
      </c>
      <c r="BL45" s="1" t="s">
        <v>173</v>
      </c>
      <c r="BN45" s="1" t="s">
        <v>230</v>
      </c>
      <c r="BO45" s="1" t="s">
        <v>174</v>
      </c>
      <c r="BR45" s="1" t="s">
        <v>667</v>
      </c>
      <c r="BS45" s="1">
        <v>42958</v>
      </c>
      <c r="BT45" s="1" t="s">
        <v>668</v>
      </c>
      <c r="BU45" s="1">
        <v>1</v>
      </c>
      <c r="BV45" s="1">
        <v>0</v>
      </c>
      <c r="BW45" s="1">
        <v>43560</v>
      </c>
      <c r="BX45" s="1">
        <v>43560</v>
      </c>
      <c r="BY45" s="1">
        <v>1569</v>
      </c>
      <c r="BZ45" s="1" t="s">
        <v>195</v>
      </c>
      <c r="CA45" s="1" t="s">
        <v>196</v>
      </c>
      <c r="CB45" s="1" t="s">
        <v>380</v>
      </c>
      <c r="CD45" s="1" t="s">
        <v>147</v>
      </c>
      <c r="CE45" s="1" t="s">
        <v>129</v>
      </c>
      <c r="CF45" s="1">
        <v>1980</v>
      </c>
      <c r="CG45" s="1">
        <v>1975</v>
      </c>
      <c r="CI45" s="1" t="s">
        <v>196</v>
      </c>
      <c r="CL45" s="1">
        <v>1</v>
      </c>
      <c r="CM45" s="1">
        <v>0</v>
      </c>
      <c r="CN45" s="1">
        <v>100</v>
      </c>
      <c r="CO45" s="1" t="s">
        <v>149</v>
      </c>
      <c r="CQ45" s="1" t="s">
        <v>150</v>
      </c>
      <c r="CR45" s="1">
        <v>2019</v>
      </c>
      <c r="CS45" s="1">
        <v>0</v>
      </c>
      <c r="CT45" s="1">
        <v>0</v>
      </c>
      <c r="CU45" s="1">
        <v>0</v>
      </c>
      <c r="CV45" s="1">
        <v>0</v>
      </c>
      <c r="CW45" s="1">
        <v>0</v>
      </c>
      <c r="CX45" s="1">
        <v>0</v>
      </c>
      <c r="CY45" s="1">
        <v>0</v>
      </c>
      <c r="CZ45" s="1">
        <v>0</v>
      </c>
      <c r="DA45" s="1">
        <v>0</v>
      </c>
      <c r="DB45" s="1">
        <v>0</v>
      </c>
      <c r="DC45" s="1">
        <v>0</v>
      </c>
      <c r="DD45" s="1">
        <v>2018</v>
      </c>
      <c r="DE45" s="5">
        <v>54773</v>
      </c>
      <c r="DF45" s="5">
        <v>11727</v>
      </c>
      <c r="DG45" s="5">
        <v>35000</v>
      </c>
      <c r="DH45" s="5">
        <v>0</v>
      </c>
      <c r="DI45" s="5">
        <v>0</v>
      </c>
      <c r="DJ45" s="5">
        <v>0</v>
      </c>
      <c r="DK45" s="5">
        <v>101500</v>
      </c>
      <c r="DL45" s="5">
        <v>0</v>
      </c>
      <c r="DM45" s="5">
        <v>101500</v>
      </c>
      <c r="DN45" s="5">
        <v>2620</v>
      </c>
      <c r="DO45" s="5">
        <v>98880</v>
      </c>
      <c r="DP45" s="1">
        <v>0</v>
      </c>
      <c r="DQ45" s="1">
        <v>0</v>
      </c>
      <c r="DT45" s="1">
        <v>0</v>
      </c>
      <c r="DU45" s="3">
        <v>7.2806431180700001E-2</v>
      </c>
      <c r="DV45" s="8">
        <f t="shared" si="14"/>
        <v>7.2800000000000004E-2</v>
      </c>
      <c r="DW45" s="5">
        <f t="shared" si="15"/>
        <v>0.80348943985307619</v>
      </c>
      <c r="DX45" s="6">
        <f t="shared" si="16"/>
        <v>2548.2250913244998</v>
      </c>
      <c r="DY45" s="7">
        <f t="shared" si="17"/>
        <v>1.5</v>
      </c>
      <c r="DZ45" s="5">
        <f t="shared" si="18"/>
        <v>1.5</v>
      </c>
      <c r="EA45" s="6">
        <f t="shared" si="19"/>
        <v>4757.1722133469375</v>
      </c>
      <c r="EB45" s="6">
        <f t="shared" si="20"/>
        <v>71000</v>
      </c>
      <c r="EC45" s="6">
        <f t="shared" si="21"/>
        <v>0</v>
      </c>
      <c r="ED45" s="6">
        <f t="shared" si="22"/>
        <v>71000</v>
      </c>
      <c r="EE45" s="6">
        <f t="shared" si="23"/>
        <v>75800</v>
      </c>
    </row>
    <row r="46" spans="1:135" x14ac:dyDescent="0.25">
      <c r="EE46" s="9">
        <f>SUM(EE2:EE45)</f>
        <v>32046700</v>
      </c>
    </row>
  </sheetData>
  <autoFilter ref="A1:EE46" xr:uid="{FBAF33A5-BB6F-4E65-A514-2991DB5D291C}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Red_FM_1827_to_CR_559</vt:lpstr>
      <vt:lpstr>Database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Harper, Kristen E</dc:creator>
  <cp:lastModifiedBy>Williams, David C</cp:lastModifiedBy>
  <dcterms:created xsi:type="dcterms:W3CDTF">2019-04-25T18:37:24Z</dcterms:created>
  <dcterms:modified xsi:type="dcterms:W3CDTF">2019-04-29T15:05:12Z</dcterms:modified>
</cp:coreProperties>
</file>